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175" windowHeight="7125" activeTab="5"/>
  </bookViews>
  <sheets>
    <sheet name="aa_names" sheetId="1" r:id="rId1"/>
    <sheet name="E.coli" sheetId="2" r:id="rId2"/>
    <sheet name="MW" sheetId="3" r:id="rId3"/>
    <sheet name="Comparison" sheetId="4" r:id="rId4"/>
    <sheet name="Mean_charge" sheetId="5" r:id="rId5"/>
    <sheet name="HPhob" sheetId="6" r:id="rId6"/>
    <sheet name="aa_freq" sheetId="7" r:id="rId7"/>
  </sheets>
  <definedNames>
    <definedName name="_xlnm._FilterDatabase" localSheetId="0" hidden="1">'aa_names'!$A$2:$A$21</definedName>
  </definedNames>
  <calcPr fullCalcOnLoad="1"/>
</workbook>
</file>

<file path=xl/sharedStrings.xml><?xml version="1.0" encoding="utf-8"?>
<sst xmlns="http://schemas.openxmlformats.org/spreadsheetml/2006/main" count="942" uniqueCount="117">
  <si>
    <t>M</t>
  </si>
  <si>
    <t>N</t>
  </si>
  <si>
    <t>L</t>
  </si>
  <si>
    <t>T</t>
  </si>
  <si>
    <t>E</t>
  </si>
  <si>
    <t>K</t>
  </si>
  <si>
    <t>P</t>
  </si>
  <si>
    <t>V</t>
  </si>
  <si>
    <t>S</t>
  </si>
  <si>
    <t>I</t>
  </si>
  <si>
    <t>G</t>
  </si>
  <si>
    <t>A</t>
  </si>
  <si>
    <t>R</t>
  </si>
  <si>
    <t>Q</t>
  </si>
  <si>
    <t>D</t>
  </si>
  <si>
    <t>F</t>
  </si>
  <si>
    <t>H</t>
  </si>
  <si>
    <t>Y</t>
  </si>
  <si>
    <t>C</t>
  </si>
  <si>
    <t>W</t>
  </si>
  <si>
    <t>Аминокислота</t>
  </si>
  <si>
    <t>Количество остатка в (rho_ecoli)</t>
  </si>
  <si>
    <t>Частота остатка в (rho_ecoli)</t>
  </si>
  <si>
    <t>всего</t>
  </si>
  <si>
    <t>Таблица названий и обозначений аминокислот</t>
  </si>
  <si>
    <t>Ala</t>
  </si>
  <si>
    <t>Arg</t>
  </si>
  <si>
    <t>Arginine</t>
  </si>
  <si>
    <t>Аргинин</t>
  </si>
  <si>
    <t>Asn</t>
  </si>
  <si>
    <t>Asparagine</t>
  </si>
  <si>
    <t>Аспарагин</t>
  </si>
  <si>
    <t>Asp</t>
  </si>
  <si>
    <t>Aspartic Acid</t>
  </si>
  <si>
    <t>Аспарагиновая кислота</t>
  </si>
  <si>
    <t>Cys</t>
  </si>
  <si>
    <t>Cysteine</t>
  </si>
  <si>
    <t>Цистеин</t>
  </si>
  <si>
    <t>Gln</t>
  </si>
  <si>
    <t>Glutamine</t>
  </si>
  <si>
    <t>Глутамин</t>
  </si>
  <si>
    <t>Glu</t>
  </si>
  <si>
    <t>Glutamic Acid</t>
  </si>
  <si>
    <t>Глутаминовая кислота</t>
  </si>
  <si>
    <t>Gly</t>
  </si>
  <si>
    <t>Glycine</t>
  </si>
  <si>
    <t>Глицин</t>
  </si>
  <si>
    <t>His</t>
  </si>
  <si>
    <t>Histidine</t>
  </si>
  <si>
    <t>Гистидин</t>
  </si>
  <si>
    <t>Ile</t>
  </si>
  <si>
    <t>Isoleucine</t>
  </si>
  <si>
    <t>Изолейцин</t>
  </si>
  <si>
    <t>Leu</t>
  </si>
  <si>
    <t>Leucine</t>
  </si>
  <si>
    <t>Лейцин</t>
  </si>
  <si>
    <t>Lys</t>
  </si>
  <si>
    <t>Lysine</t>
  </si>
  <si>
    <t>Лизин</t>
  </si>
  <si>
    <t>Met</t>
  </si>
  <si>
    <t>Methionine</t>
  </si>
  <si>
    <t>Метионин</t>
  </si>
  <si>
    <t>Phe</t>
  </si>
  <si>
    <t>Phenilalanine</t>
  </si>
  <si>
    <t>Фенилаланин</t>
  </si>
  <si>
    <t>Pro</t>
  </si>
  <si>
    <t>Proline</t>
  </si>
  <si>
    <t>Пролин</t>
  </si>
  <si>
    <t>Ser</t>
  </si>
  <si>
    <t>Serine</t>
  </si>
  <si>
    <t>Серин</t>
  </si>
  <si>
    <t>Thr</t>
  </si>
  <si>
    <t>Threonine</t>
  </si>
  <si>
    <t>Треонин</t>
  </si>
  <si>
    <t>Trp</t>
  </si>
  <si>
    <t>Tryptophan</t>
  </si>
  <si>
    <t>Триптофан</t>
  </si>
  <si>
    <t>Tyr</t>
  </si>
  <si>
    <t>Tyrosine</t>
  </si>
  <si>
    <t>Тирозин</t>
  </si>
  <si>
    <t>Val</t>
  </si>
  <si>
    <t>Valine</t>
  </si>
  <si>
    <t>Аланин</t>
  </si>
  <si>
    <t xml:space="preserve">Alanine        </t>
  </si>
  <si>
    <t>Валин</t>
  </si>
  <si>
    <t>Молекулярные массы</t>
  </si>
  <si>
    <t>3 самых редких аминокислоты</t>
  </si>
  <si>
    <t>4 самых распространенных аминокислоты</t>
  </si>
  <si>
    <t>Alanine</t>
  </si>
  <si>
    <t>eisenberg</t>
  </si>
  <si>
    <t>Hexp</t>
  </si>
  <si>
    <t>K&amp;D</t>
  </si>
  <si>
    <t>Частота в rho_ecoli</t>
  </si>
  <si>
    <t>Средняя частота в протеоме E.coli</t>
  </si>
  <si>
    <t>Обозначения аминокислот</t>
  </si>
  <si>
    <t>Количество аминокислот в белке</t>
  </si>
  <si>
    <t>Количество молекул воды,которые выделяются при образовании пептидной связи</t>
  </si>
  <si>
    <t>Общая масса аминокислот в белке</t>
  </si>
  <si>
    <t>Молекулярная масса белка</t>
  </si>
  <si>
    <t>Cреднее содержание в………………………………….</t>
  </si>
  <si>
    <t>«Согласованное мнение» 3-х шкал гидрофобности</t>
  </si>
  <si>
    <t>Бактериальных транспортерах класса TC.2A</t>
  </si>
  <si>
    <t>протеоме E.coli</t>
  </si>
  <si>
    <t>Гидрофоб/гидрофил</t>
  </si>
  <si>
    <t>АК</t>
  </si>
  <si>
    <t>pH=1,0</t>
  </si>
  <si>
    <t>pH=7,0</t>
  </si>
  <si>
    <t>pH=8,0</t>
  </si>
  <si>
    <t>X/XH</t>
  </si>
  <si>
    <t>max | min</t>
  </si>
  <si>
    <t>Средний заряд бок. группы</t>
  </si>
  <si>
    <t>заряд</t>
  </si>
  <si>
    <t>Равномерное распределение аминокислотных остатков</t>
  </si>
  <si>
    <t>Остатков</t>
  </si>
  <si>
    <t>Средний заряд в белке</t>
  </si>
  <si>
    <t>Средний заряд белка</t>
  </si>
  <si>
    <t>Rho_ecoli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</si>
</sst>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"/>
    <numFmt numFmtId="175" formatCode="0.000"/>
  </numFmts>
  <fonts count="14">
    <font>
      <sz val="10"/>
      <name val="Arial Cyr"/>
      <family val="0"/>
    </font>
    <font>
      <sz val="8"/>
      <name val="Courier New"/>
      <family val="3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0"/>
      <name val="Arial"/>
      <family val="0"/>
    </font>
    <font>
      <b/>
      <sz val="17.5"/>
      <name val="Arial Cyr"/>
      <family val="0"/>
    </font>
    <font>
      <sz val="14.5"/>
      <name val="Arial Cyr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15">
      <alignment/>
      <protection/>
    </xf>
    <xf numFmtId="0" fontId="7" fillId="0" borderId="0" xfId="15" applyFont="1">
      <alignment/>
      <protection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172" fontId="2" fillId="0" borderId="0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3" fillId="0" borderId="1" xfId="19" applyFont="1" applyBorder="1" applyAlignment="1">
      <alignment/>
      <protection/>
    </xf>
    <xf numFmtId="0" fontId="7" fillId="0" borderId="0" xfId="20">
      <alignment/>
      <protection/>
    </xf>
    <xf numFmtId="0" fontId="7" fillId="0" borderId="1" xfId="20" applyBorder="1">
      <alignment/>
      <protection/>
    </xf>
    <xf numFmtId="0" fontId="7" fillId="0" borderId="1" xfId="20" applyFont="1" applyBorder="1">
      <alignment/>
      <protection/>
    </xf>
    <xf numFmtId="0" fontId="0" fillId="0" borderId="1" xfId="0" applyNumberFormat="1" applyBorder="1" applyAlignment="1">
      <alignment horizontal="center"/>
    </xf>
    <xf numFmtId="0" fontId="13" fillId="0" borderId="0" xfId="19" applyFont="1">
      <alignment/>
      <protection/>
    </xf>
    <xf numFmtId="0" fontId="0" fillId="0" borderId="0" xfId="19">
      <alignment/>
      <protection/>
    </xf>
    <xf numFmtId="2" fontId="0" fillId="0" borderId="0" xfId="19" applyNumberFormat="1">
      <alignment/>
      <protection/>
    </xf>
    <xf numFmtId="0" fontId="7" fillId="0" borderId="0" xfId="19" applyFont="1">
      <alignment/>
      <protection/>
    </xf>
    <xf numFmtId="49" fontId="0" fillId="0" borderId="0" xfId="19" applyNumberFormat="1">
      <alignment/>
      <protection/>
    </xf>
    <xf numFmtId="0" fontId="13" fillId="0" borderId="1" xfId="19" applyFont="1" applyBorder="1">
      <alignment/>
      <protection/>
    </xf>
    <xf numFmtId="0" fontId="0" fillId="0" borderId="1" xfId="19" applyBorder="1">
      <alignment/>
      <protection/>
    </xf>
    <xf numFmtId="2" fontId="0" fillId="0" borderId="1" xfId="19" applyNumberFormat="1" applyBorder="1">
      <alignment/>
      <protection/>
    </xf>
    <xf numFmtId="0" fontId="7" fillId="0" borderId="1" xfId="19" applyFont="1" applyBorder="1">
      <alignment/>
      <protection/>
    </xf>
    <xf numFmtId="0" fontId="13" fillId="0" borderId="1" xfId="19" applyFont="1" applyBorder="1">
      <alignment/>
      <protection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3" fillId="0" borderId="1" xfId="19" applyFont="1" applyBorder="1" applyAlignment="1">
      <alignment/>
      <protection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</cellXfs>
  <cellStyles count="11">
    <cellStyle name="Normal" xfId="0"/>
    <cellStyle name="Normal_EC_aa" xfId="15"/>
    <cellStyle name="Hyperlink" xfId="16"/>
    <cellStyle name="Currency" xfId="17"/>
    <cellStyle name="Currency [0]" xfId="18"/>
    <cellStyle name="Обычный_MURG_ECOLI" xfId="19"/>
    <cellStyle name="Обычный_PabB_ecoli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 Cyr"/>
                <a:ea typeface="Arial Cyr"/>
                <a:cs typeface="Arial Cyr"/>
              </a:rPr>
              <a:t>средний аминокислотный состав протеома Escherichia coli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</c:dPt>
          <c:dLbls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'E.coli'!$A$1:$A$20</c:f>
              <c:strCache/>
            </c:strRef>
          </c:cat>
          <c:val>
            <c:numRef>
              <c:f>'E.coli'!$B$1:$B$20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Сравнение частот аминокислотных остатков в белке rho_ecoli и протеоме E.coli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125"/>
          <c:w val="0.9565"/>
          <c:h val="0.73075"/>
        </c:manualLayout>
      </c:layout>
      <c:barChart>
        <c:barDir val="col"/>
        <c:grouping val="clustered"/>
        <c:varyColors val="0"/>
        <c:ser>
          <c:idx val="1"/>
          <c:order val="0"/>
          <c:tx>
            <c:v>Белок rho_ecoli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Comparison!$A$2:$A$21</c:f>
              <c:strCache/>
            </c:strRef>
          </c:cat>
          <c:val>
            <c:numRef>
              <c:f>Comparison!$B$2:$B$21</c:f>
              <c:numCache/>
            </c:numRef>
          </c:val>
        </c:ser>
        <c:ser>
          <c:idx val="0"/>
          <c:order val="1"/>
          <c:tx>
            <c:v>Протеом E.coli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Comparison!$A$2:$A$21</c:f>
              <c:strCache/>
            </c:strRef>
          </c:cat>
          <c:val>
            <c:numRef>
              <c:f>Comparison!$C$2:$C$21</c:f>
              <c:numCache/>
            </c:numRef>
          </c:val>
        </c:ser>
        <c:axId val="48534474"/>
        <c:axId val="22190291"/>
      </c:barChart>
      <c:lineChart>
        <c:grouping val="standard"/>
        <c:varyColors val="0"/>
        <c:ser>
          <c:idx val="2"/>
          <c:order val="2"/>
          <c:tx>
            <c:v>Равномерное распределение аминокислотных остатков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Comparison!$A$2:$A$21</c:f>
              <c:strCache/>
            </c:strRef>
          </c:cat>
          <c:val>
            <c:numRef>
              <c:f>Comparison!$D$2:$D$21</c:f>
              <c:numCache/>
            </c:numRef>
          </c:val>
          <c:smooth val="0"/>
        </c:ser>
        <c:axId val="35234736"/>
        <c:axId val="55501681"/>
      </c:lineChart>
      <c:catAx>
        <c:axId val="4853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Аминокислотные остатки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90291"/>
        <c:crosses val="autoZero"/>
        <c:auto val="0"/>
        <c:lblOffset val="100"/>
        <c:noMultiLvlLbl val="0"/>
      </c:catAx>
      <c:valAx>
        <c:axId val="22190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Частоты аминокислотных остатков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34474"/>
        <c:crossesAt val="1"/>
        <c:crossBetween val="between"/>
        <c:dispUnits/>
      </c:valAx>
      <c:catAx>
        <c:axId val="35234736"/>
        <c:scaling>
          <c:orientation val="minMax"/>
        </c:scaling>
        <c:axPos val="b"/>
        <c:delete val="1"/>
        <c:majorTickMark val="in"/>
        <c:minorTickMark val="none"/>
        <c:tickLblPos val="nextTo"/>
        <c:crossAx val="55501681"/>
        <c:crosses val="autoZero"/>
        <c:auto val="0"/>
        <c:lblOffset val="100"/>
        <c:noMultiLvlLbl val="0"/>
      </c:catAx>
      <c:valAx>
        <c:axId val="55501681"/>
        <c:scaling>
          <c:orientation val="minMax"/>
        </c:scaling>
        <c:axPos val="l"/>
        <c:delete val="1"/>
        <c:majorTickMark val="in"/>
        <c:minorTickMark val="none"/>
        <c:tickLblPos val="nextTo"/>
        <c:crossAx val="35234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"/>
          <c:y val="0.9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47625</xdr:rowOff>
    </xdr:from>
    <xdr:to>
      <xdr:col>13</xdr:col>
      <xdr:colOff>114300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2324100" y="209550"/>
        <a:ext cx="69723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38100</xdr:rowOff>
    </xdr:from>
    <xdr:to>
      <xdr:col>6</xdr:col>
      <xdr:colOff>628650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381000" y="3438525"/>
        <a:ext cx="111252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E21"/>
    </sheetView>
  </sheetViews>
  <sheetFormatPr defaultColWidth="9.00390625" defaultRowHeight="12.75"/>
  <cols>
    <col min="3" max="3" width="14.875" style="0" customWidth="1"/>
    <col min="4" max="4" width="23.125" style="0" customWidth="1"/>
    <col min="5" max="5" width="19.625" style="0" customWidth="1"/>
  </cols>
  <sheetData>
    <row r="1" spans="2:5" ht="12.75">
      <c r="B1" t="s">
        <v>24</v>
      </c>
      <c r="E1" t="s">
        <v>85</v>
      </c>
    </row>
    <row r="2" spans="1:5" ht="12.75">
      <c r="A2" s="1" t="s">
        <v>11</v>
      </c>
      <c r="B2" s="1" t="s">
        <v>25</v>
      </c>
      <c r="C2" t="s">
        <v>83</v>
      </c>
      <c r="D2" s="3" t="s">
        <v>82</v>
      </c>
      <c r="E2" s="1">
        <v>89.09</v>
      </c>
    </row>
    <row r="3" spans="1:5" ht="12.75">
      <c r="A3" s="1" t="s">
        <v>18</v>
      </c>
      <c r="B3" s="1" t="s">
        <v>26</v>
      </c>
      <c r="C3" t="s">
        <v>27</v>
      </c>
      <c r="D3" s="3" t="s">
        <v>28</v>
      </c>
      <c r="E3" s="1">
        <v>121.15</v>
      </c>
    </row>
    <row r="4" spans="1:5" ht="12.75">
      <c r="A4" s="1" t="s">
        <v>14</v>
      </c>
      <c r="B4" s="1" t="s">
        <v>29</v>
      </c>
      <c r="C4" t="s">
        <v>30</v>
      </c>
      <c r="D4" s="3" t="s">
        <v>31</v>
      </c>
      <c r="E4" s="1">
        <v>133.1</v>
      </c>
    </row>
    <row r="5" spans="1:5" ht="12.75">
      <c r="A5" s="1" t="s">
        <v>4</v>
      </c>
      <c r="B5" s="1" t="s">
        <v>32</v>
      </c>
      <c r="C5" t="s">
        <v>33</v>
      </c>
      <c r="D5" s="3" t="s">
        <v>34</v>
      </c>
      <c r="E5" s="1">
        <v>147.13</v>
      </c>
    </row>
    <row r="6" spans="1:5" ht="12.75">
      <c r="A6" s="1" t="s">
        <v>15</v>
      </c>
      <c r="B6" s="1" t="s">
        <v>35</v>
      </c>
      <c r="C6" t="s">
        <v>36</v>
      </c>
      <c r="D6" s="3" t="s">
        <v>37</v>
      </c>
      <c r="E6" s="1">
        <v>165.19</v>
      </c>
    </row>
    <row r="7" spans="1:5" ht="12.75">
      <c r="A7" s="1" t="s">
        <v>10</v>
      </c>
      <c r="B7" s="1" t="s">
        <v>38</v>
      </c>
      <c r="C7" t="s">
        <v>39</v>
      </c>
      <c r="D7" s="3" t="s">
        <v>40</v>
      </c>
      <c r="E7" s="1">
        <v>75.07</v>
      </c>
    </row>
    <row r="8" spans="1:5" ht="12.75">
      <c r="A8" s="1" t="s">
        <v>16</v>
      </c>
      <c r="B8" s="1" t="s">
        <v>41</v>
      </c>
      <c r="C8" t="s">
        <v>42</v>
      </c>
      <c r="D8" s="3" t="s">
        <v>43</v>
      </c>
      <c r="E8" s="1">
        <v>155.16</v>
      </c>
    </row>
    <row r="9" spans="1:5" ht="12.75">
      <c r="A9" s="1" t="s">
        <v>9</v>
      </c>
      <c r="B9" s="1" t="s">
        <v>44</v>
      </c>
      <c r="C9" t="s">
        <v>45</v>
      </c>
      <c r="D9" s="3" t="s">
        <v>46</v>
      </c>
      <c r="E9" s="1">
        <v>131.17</v>
      </c>
    </row>
    <row r="10" spans="1:5" ht="12.75">
      <c r="A10" s="1" t="s">
        <v>5</v>
      </c>
      <c r="B10" s="1" t="s">
        <v>47</v>
      </c>
      <c r="C10" t="s">
        <v>48</v>
      </c>
      <c r="D10" s="3" t="s">
        <v>49</v>
      </c>
      <c r="E10" s="1">
        <v>146.19</v>
      </c>
    </row>
    <row r="11" spans="1:5" ht="12.75">
      <c r="A11" s="1" t="s">
        <v>2</v>
      </c>
      <c r="B11" s="1" t="s">
        <v>50</v>
      </c>
      <c r="C11" t="s">
        <v>51</v>
      </c>
      <c r="D11" s="3" t="s">
        <v>52</v>
      </c>
      <c r="E11" s="1">
        <v>131.17</v>
      </c>
    </row>
    <row r="12" spans="1:5" ht="12.75">
      <c r="A12" s="1" t="s">
        <v>0</v>
      </c>
      <c r="B12" s="1" t="s">
        <v>53</v>
      </c>
      <c r="C12" t="s">
        <v>54</v>
      </c>
      <c r="D12" s="3" t="s">
        <v>55</v>
      </c>
      <c r="E12" s="1">
        <v>149.21</v>
      </c>
    </row>
    <row r="13" spans="1:5" ht="12.75">
      <c r="A13" s="1" t="s">
        <v>1</v>
      </c>
      <c r="B13" s="1" t="s">
        <v>56</v>
      </c>
      <c r="C13" t="s">
        <v>57</v>
      </c>
      <c r="D13" s="3" t="s">
        <v>58</v>
      </c>
      <c r="E13" s="1">
        <v>132.12</v>
      </c>
    </row>
    <row r="14" spans="1:5" ht="12.75">
      <c r="A14" s="1" t="s">
        <v>6</v>
      </c>
      <c r="B14" s="1" t="s">
        <v>59</v>
      </c>
      <c r="C14" t="s">
        <v>60</v>
      </c>
      <c r="D14" s="3" t="s">
        <v>61</v>
      </c>
      <c r="E14" s="1">
        <v>115.13</v>
      </c>
    </row>
    <row r="15" spans="1:5" ht="12.75">
      <c r="A15" s="1" t="s">
        <v>13</v>
      </c>
      <c r="B15" s="1" t="s">
        <v>62</v>
      </c>
      <c r="C15" t="s">
        <v>63</v>
      </c>
      <c r="D15" s="3" t="s">
        <v>64</v>
      </c>
      <c r="E15" s="1">
        <v>146.15</v>
      </c>
    </row>
    <row r="16" spans="1:5" ht="12.75">
      <c r="A16" s="1" t="s">
        <v>12</v>
      </c>
      <c r="B16" s="1" t="s">
        <v>65</v>
      </c>
      <c r="C16" t="s">
        <v>66</v>
      </c>
      <c r="D16" s="3" t="s">
        <v>67</v>
      </c>
      <c r="E16" s="1">
        <v>174.21</v>
      </c>
    </row>
    <row r="17" spans="1:5" ht="12.75">
      <c r="A17" s="1" t="s">
        <v>8</v>
      </c>
      <c r="B17" s="1" t="s">
        <v>68</v>
      </c>
      <c r="C17" t="s">
        <v>69</v>
      </c>
      <c r="D17" s="3" t="s">
        <v>70</v>
      </c>
      <c r="E17" s="1">
        <v>105.09</v>
      </c>
    </row>
    <row r="18" spans="1:5" ht="12.75">
      <c r="A18" s="1" t="s">
        <v>3</v>
      </c>
      <c r="B18" s="1" t="s">
        <v>71</v>
      </c>
      <c r="C18" t="s">
        <v>72</v>
      </c>
      <c r="D18" s="3" t="s">
        <v>73</v>
      </c>
      <c r="E18" s="1">
        <v>119.12</v>
      </c>
    </row>
    <row r="19" spans="1:5" ht="12.75">
      <c r="A19" s="1" t="s">
        <v>7</v>
      </c>
      <c r="B19" s="1" t="s">
        <v>74</v>
      </c>
      <c r="C19" t="s">
        <v>75</v>
      </c>
      <c r="D19" s="3" t="s">
        <v>76</v>
      </c>
      <c r="E19" s="1">
        <v>117.15</v>
      </c>
    </row>
    <row r="20" spans="1:5" ht="12.75">
      <c r="A20" s="1" t="s">
        <v>19</v>
      </c>
      <c r="B20" s="1" t="s">
        <v>77</v>
      </c>
      <c r="C20" t="s">
        <v>78</v>
      </c>
      <c r="D20" s="3" t="s">
        <v>79</v>
      </c>
      <c r="E20" s="1">
        <v>204.22</v>
      </c>
    </row>
    <row r="21" spans="1:5" ht="12.75">
      <c r="A21" s="1" t="s">
        <v>17</v>
      </c>
      <c r="B21" s="1" t="s">
        <v>80</v>
      </c>
      <c r="C21" t="s">
        <v>81</v>
      </c>
      <c r="D21" s="3" t="s">
        <v>84</v>
      </c>
      <c r="E21" s="1">
        <v>181.2</v>
      </c>
    </row>
  </sheetData>
  <autoFilter ref="A2:A2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K40" sqref="K40"/>
    </sheetView>
  </sheetViews>
  <sheetFormatPr defaultColWidth="9.00390625" defaultRowHeight="12.75"/>
  <cols>
    <col min="1" max="1" width="6.00390625" style="0" customWidth="1"/>
    <col min="3" max="3" width="12.125" style="0" customWidth="1"/>
    <col min="4" max="4" width="10.25390625" style="0" customWidth="1"/>
    <col min="10" max="10" width="11.125" style="0" customWidth="1"/>
  </cols>
  <sheetData>
    <row r="1" spans="1:2" ht="12.75">
      <c r="A1" s="4" t="s">
        <v>11</v>
      </c>
      <c r="B1" s="4">
        <v>9.49</v>
      </c>
    </row>
    <row r="2" spans="1:2" ht="12.75">
      <c r="A2" s="4" t="s">
        <v>18</v>
      </c>
      <c r="B2" s="4">
        <v>1.16</v>
      </c>
    </row>
    <row r="3" spans="1:2" ht="12.75">
      <c r="A3" s="4" t="s">
        <v>14</v>
      </c>
      <c r="B3" s="4">
        <v>5.16</v>
      </c>
    </row>
    <row r="4" spans="1:2" ht="12.75">
      <c r="A4" s="4" t="s">
        <v>4</v>
      </c>
      <c r="B4" s="4">
        <v>5.75</v>
      </c>
    </row>
    <row r="5" spans="1:2" ht="12.75">
      <c r="A5" s="4" t="s">
        <v>15</v>
      </c>
      <c r="B5" s="4">
        <v>3.89</v>
      </c>
    </row>
    <row r="6" spans="1:2" ht="12.75">
      <c r="A6" s="4" t="s">
        <v>10</v>
      </c>
      <c r="B6" s="4">
        <v>7.39</v>
      </c>
    </row>
    <row r="7" spans="1:2" ht="12.75">
      <c r="A7" s="4" t="s">
        <v>16</v>
      </c>
      <c r="B7" s="4">
        <v>2.25</v>
      </c>
    </row>
    <row r="8" spans="1:2" ht="12.75">
      <c r="A8" s="4" t="s">
        <v>9</v>
      </c>
      <c r="B8" s="4">
        <v>6.01</v>
      </c>
    </row>
    <row r="9" spans="1:2" ht="12.75">
      <c r="A9" s="4" t="s">
        <v>5</v>
      </c>
      <c r="B9" s="4">
        <v>4.4</v>
      </c>
    </row>
    <row r="10" spans="1:2" ht="12.75">
      <c r="A10" s="4" t="s">
        <v>2</v>
      </c>
      <c r="B10" s="4">
        <v>10.64</v>
      </c>
    </row>
    <row r="11" spans="1:2" ht="12.75">
      <c r="A11" s="4" t="s">
        <v>0</v>
      </c>
      <c r="B11" s="4">
        <v>2.79</v>
      </c>
    </row>
    <row r="12" spans="1:2" ht="12.75">
      <c r="A12" s="4" t="s">
        <v>1</v>
      </c>
      <c r="B12" s="4">
        <v>3.97</v>
      </c>
    </row>
    <row r="13" spans="1:2" ht="12.75">
      <c r="A13" s="4" t="s">
        <v>6</v>
      </c>
      <c r="B13" s="4">
        <v>4.43</v>
      </c>
    </row>
    <row r="14" spans="1:2" ht="12.75">
      <c r="A14" s="4" t="s">
        <v>13</v>
      </c>
      <c r="B14" s="4">
        <v>4.43</v>
      </c>
    </row>
    <row r="15" spans="1:2" ht="12.75">
      <c r="A15" s="4" t="s">
        <v>12</v>
      </c>
      <c r="B15" s="4">
        <v>5.51</v>
      </c>
    </row>
    <row r="16" spans="1:2" ht="12.75">
      <c r="A16" s="4" t="s">
        <v>8</v>
      </c>
      <c r="B16" s="4">
        <v>5.85</v>
      </c>
    </row>
    <row r="17" spans="1:2" ht="12.75">
      <c r="A17" s="4" t="s">
        <v>3</v>
      </c>
      <c r="B17" s="4">
        <v>5.41</v>
      </c>
    </row>
    <row r="18" spans="1:2" ht="12.75">
      <c r="A18" s="4" t="s">
        <v>7</v>
      </c>
      <c r="B18" s="4">
        <v>7.08</v>
      </c>
    </row>
    <row r="19" spans="1:2" ht="12.75">
      <c r="A19" s="4" t="s">
        <v>19</v>
      </c>
      <c r="B19" s="4">
        <v>1.52</v>
      </c>
    </row>
    <row r="20" spans="1:2" ht="12.75">
      <c r="A20" s="4" t="s">
        <v>17</v>
      </c>
      <c r="B20" s="4">
        <v>2.86</v>
      </c>
    </row>
    <row r="35" spans="1:11" ht="12.75">
      <c r="A35" s="5" t="s">
        <v>86</v>
      </c>
      <c r="B35" s="4"/>
      <c r="C35" s="4"/>
      <c r="D35" s="4"/>
      <c r="E35" s="4"/>
      <c r="F35" s="4"/>
      <c r="G35" s="5" t="s">
        <v>87</v>
      </c>
      <c r="H35" s="4"/>
      <c r="I35" s="4"/>
      <c r="J35" s="4"/>
      <c r="K35" s="4"/>
    </row>
    <row r="36" spans="1:10" ht="12.75">
      <c r="A36" s="6" t="s">
        <v>19</v>
      </c>
      <c r="B36" t="s">
        <v>74</v>
      </c>
      <c r="C36" t="s">
        <v>75</v>
      </c>
      <c r="D36" t="s">
        <v>76</v>
      </c>
      <c r="F36" s="4"/>
      <c r="G36" t="s">
        <v>11</v>
      </c>
      <c r="H36" t="s">
        <v>25</v>
      </c>
      <c r="I36" t="s">
        <v>88</v>
      </c>
      <c r="J36" t="s">
        <v>82</v>
      </c>
    </row>
    <row r="37" spans="1:10" ht="12.75">
      <c r="A37" s="6" t="s">
        <v>0</v>
      </c>
      <c r="B37" t="s">
        <v>59</v>
      </c>
      <c r="C37" t="s">
        <v>60</v>
      </c>
      <c r="D37" t="s">
        <v>61</v>
      </c>
      <c r="F37" s="4"/>
      <c r="G37" s="6" t="s">
        <v>10</v>
      </c>
      <c r="H37" t="s">
        <v>44</v>
      </c>
      <c r="I37" t="s">
        <v>45</v>
      </c>
      <c r="J37" t="s">
        <v>46</v>
      </c>
    </row>
    <row r="38" spans="1:10" ht="12.75">
      <c r="A38" s="6" t="s">
        <v>18</v>
      </c>
      <c r="B38" t="s">
        <v>35</v>
      </c>
      <c r="C38" t="s">
        <v>36</v>
      </c>
      <c r="D38" t="s">
        <v>37</v>
      </c>
      <c r="F38" s="4"/>
      <c r="G38" s="6" t="s">
        <v>7</v>
      </c>
      <c r="H38" t="s">
        <v>80</v>
      </c>
      <c r="I38" t="s">
        <v>81</v>
      </c>
      <c r="J38" t="s">
        <v>84</v>
      </c>
    </row>
    <row r="39" spans="1:10" ht="12.75">
      <c r="A39" s="4"/>
      <c r="B39" s="4"/>
      <c r="C39" s="4"/>
      <c r="D39" s="4"/>
      <c r="E39" s="4"/>
      <c r="F39" s="4"/>
      <c r="G39" s="6" t="s">
        <v>2</v>
      </c>
      <c r="H39" t="s">
        <v>53</v>
      </c>
      <c r="I39" t="s">
        <v>54</v>
      </c>
      <c r="J39" t="s"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22" sqref="B22"/>
    </sheetView>
  </sheetViews>
  <sheetFormatPr defaultColWidth="9.00390625" defaultRowHeight="12.75"/>
  <cols>
    <col min="1" max="1" width="29.75390625" style="0" customWidth="1"/>
    <col min="2" max="2" width="20.125" style="0" customWidth="1"/>
    <col min="3" max="3" width="27.625" style="0" customWidth="1"/>
    <col min="4" max="4" width="30.875" style="0" customWidth="1"/>
  </cols>
  <sheetData>
    <row r="1" spans="1:4" ht="12.75">
      <c r="A1" s="7" t="s">
        <v>94</v>
      </c>
      <c r="B1" s="7" t="s">
        <v>85</v>
      </c>
      <c r="C1" s="7" t="s">
        <v>21</v>
      </c>
      <c r="D1" s="18" t="s">
        <v>97</v>
      </c>
    </row>
    <row r="2" spans="1:4" ht="12.75">
      <c r="A2" s="10" t="s">
        <v>11</v>
      </c>
      <c r="B2" s="7">
        <v>89.09</v>
      </c>
      <c r="C2" s="10">
        <v>45</v>
      </c>
      <c r="D2" s="7">
        <f>B2*C2</f>
        <v>4009.05</v>
      </c>
    </row>
    <row r="3" spans="1:4" ht="12.75">
      <c r="A3" s="10" t="s">
        <v>18</v>
      </c>
      <c r="B3" s="7">
        <v>121.15</v>
      </c>
      <c r="C3" s="10">
        <v>2</v>
      </c>
      <c r="D3" s="7">
        <f aca="true" t="shared" si="0" ref="D3:D21">B3*C3</f>
        <v>242.3</v>
      </c>
    </row>
    <row r="4" spans="1:4" ht="12.75">
      <c r="A4" s="10" t="s">
        <v>14</v>
      </c>
      <c r="B4" s="7">
        <v>133.1</v>
      </c>
      <c r="C4" s="10">
        <v>36</v>
      </c>
      <c r="D4" s="7">
        <f t="shared" si="0"/>
        <v>4791.599999999999</v>
      </c>
    </row>
    <row r="5" spans="1:4" ht="12.75">
      <c r="A5" s="10" t="s">
        <v>4</v>
      </c>
      <c r="B5" s="7">
        <v>147.13</v>
      </c>
      <c r="C5" s="10">
        <v>53</v>
      </c>
      <c r="D5" s="7">
        <f t="shared" si="0"/>
        <v>7797.889999999999</v>
      </c>
    </row>
    <row r="6" spans="1:4" ht="12.75">
      <c r="A6" s="10" t="s">
        <v>15</v>
      </c>
      <c r="B6" s="7">
        <v>165.19</v>
      </c>
      <c r="C6" s="10">
        <v>24</v>
      </c>
      <c r="D6" s="7">
        <f t="shared" si="0"/>
        <v>3964.56</v>
      </c>
    </row>
    <row r="7" spans="1:4" ht="12.75">
      <c r="A7" s="10" t="s">
        <v>10</v>
      </c>
      <c r="B7" s="7">
        <v>75.07</v>
      </c>
      <c r="C7" s="10">
        <v>46</v>
      </c>
      <c r="D7" s="7">
        <f t="shared" si="0"/>
        <v>3453.22</v>
      </c>
    </row>
    <row r="8" spans="1:4" ht="12.75">
      <c r="A8" s="10" t="s">
        <v>16</v>
      </c>
      <c r="B8" s="7">
        <v>155.16</v>
      </c>
      <c r="C8" s="10">
        <v>11</v>
      </c>
      <c r="D8" s="7">
        <f t="shared" si="0"/>
        <v>1706.76</v>
      </c>
    </row>
    <row r="9" spans="1:4" ht="12.75">
      <c r="A9" s="10" t="s">
        <v>9</v>
      </c>
      <c r="B9" s="7">
        <v>131.17</v>
      </c>
      <c r="C9" s="10">
        <v>47</v>
      </c>
      <c r="D9" s="7">
        <f t="shared" si="0"/>
        <v>6164.99</v>
      </c>
    </row>
    <row r="10" spans="1:4" ht="12.75">
      <c r="A10" s="10" t="s">
        <v>5</v>
      </c>
      <c r="B10" s="7">
        <v>146.19</v>
      </c>
      <c r="C10" s="10">
        <v>39</v>
      </c>
      <c r="D10" s="7">
        <f t="shared" si="0"/>
        <v>5701.41</v>
      </c>
    </row>
    <row r="11" spans="1:4" ht="12.75">
      <c r="A11" s="10" t="s">
        <v>2</v>
      </c>
      <c r="B11" s="7">
        <v>131.17</v>
      </c>
      <c r="C11" s="10">
        <v>72</v>
      </c>
      <c r="D11" s="7">
        <f t="shared" si="0"/>
        <v>9444.24</v>
      </c>
    </row>
    <row r="12" spans="1:4" ht="12.75">
      <c r="A12" s="10" t="s">
        <v>0</v>
      </c>
      <c r="B12" s="7">
        <v>149.21</v>
      </c>
      <c r="C12" s="10">
        <v>23</v>
      </c>
      <c r="D12" s="7">
        <f t="shared" si="0"/>
        <v>3431.8300000000004</v>
      </c>
    </row>
    <row r="13" spans="1:4" ht="12.75">
      <c r="A13" s="10" t="s">
        <v>1</v>
      </c>
      <c r="B13" s="7">
        <v>132.12</v>
      </c>
      <c r="C13" s="10">
        <v>35</v>
      </c>
      <c r="D13" s="7">
        <f t="shared" si="0"/>
        <v>4624.2</v>
      </c>
    </row>
    <row r="14" spans="1:4" ht="12.75">
      <c r="A14" s="10" t="s">
        <v>6</v>
      </c>
      <c r="B14" s="7">
        <v>115.13</v>
      </c>
      <c r="C14" s="10">
        <v>29</v>
      </c>
      <c r="D14" s="7">
        <f t="shared" si="0"/>
        <v>3338.77</v>
      </c>
    </row>
    <row r="15" spans="1:4" ht="12.75">
      <c r="A15" s="10" t="s">
        <v>13</v>
      </c>
      <c r="B15" s="7">
        <v>146.15</v>
      </c>
      <c r="C15" s="10">
        <v>19</v>
      </c>
      <c r="D15" s="7">
        <f t="shared" si="0"/>
        <v>2776.85</v>
      </c>
    </row>
    <row r="16" spans="1:4" ht="12.75">
      <c r="A16" s="10" t="s">
        <v>12</v>
      </c>
      <c r="B16" s="7">
        <v>174.21</v>
      </c>
      <c r="C16" s="10">
        <v>47</v>
      </c>
      <c r="D16" s="7">
        <f t="shared" si="0"/>
        <v>8187.870000000001</v>
      </c>
    </row>
    <row r="17" spans="1:4" ht="12.75">
      <c r="A17" s="10" t="s">
        <v>8</v>
      </c>
      <c r="B17" s="7">
        <v>105.09</v>
      </c>
      <c r="C17" s="10">
        <v>33</v>
      </c>
      <c r="D17" s="7">
        <f t="shared" si="0"/>
        <v>3467.9700000000003</v>
      </c>
    </row>
    <row r="18" spans="1:4" ht="12.75">
      <c r="A18" s="10" t="s">
        <v>3</v>
      </c>
      <c r="B18" s="7">
        <v>119.12</v>
      </c>
      <c r="C18" s="10">
        <v>33</v>
      </c>
      <c r="D18" s="7">
        <f t="shared" si="0"/>
        <v>3930.96</v>
      </c>
    </row>
    <row r="19" spans="1:4" ht="12.75">
      <c r="A19" s="10" t="s">
        <v>7</v>
      </c>
      <c r="B19" s="7">
        <v>117.15</v>
      </c>
      <c r="C19" s="10">
        <v>35</v>
      </c>
      <c r="D19" s="7">
        <f t="shared" si="0"/>
        <v>4100.25</v>
      </c>
    </row>
    <row r="20" spans="1:4" ht="12.75">
      <c r="A20" s="10" t="s">
        <v>19</v>
      </c>
      <c r="B20" s="7">
        <v>204.22</v>
      </c>
      <c r="C20" s="10">
        <v>1</v>
      </c>
      <c r="D20" s="7">
        <f t="shared" si="0"/>
        <v>204.22</v>
      </c>
    </row>
    <row r="21" spans="1:4" ht="12.75">
      <c r="A21" s="15" t="s">
        <v>17</v>
      </c>
      <c r="B21" s="16">
        <v>181.2</v>
      </c>
      <c r="C21" s="15">
        <v>11</v>
      </c>
      <c r="D21" s="7">
        <f t="shared" si="0"/>
        <v>1993.1999999999998</v>
      </c>
    </row>
    <row r="22" spans="1:4" ht="12.75">
      <c r="A22" s="17" t="s">
        <v>95</v>
      </c>
      <c r="B22" s="7">
        <f>SUM(C2:C21)</f>
        <v>641</v>
      </c>
      <c r="C22" s="7"/>
      <c r="D22" s="7"/>
    </row>
    <row r="23" spans="1:4" ht="12.75">
      <c r="A23" s="41" t="s">
        <v>96</v>
      </c>
      <c r="B23" s="42"/>
      <c r="C23" s="43"/>
      <c r="D23" s="7">
        <f>B22-1</f>
        <v>640</v>
      </c>
    </row>
    <row r="24" spans="1:2" ht="12.75">
      <c r="A24" s="17" t="s">
        <v>98</v>
      </c>
      <c r="B24" s="7">
        <f>D2+D3+D4+D5+D6+D7+D8+D9+D10+D11+D12+D13+D14+D15+D16+D18+D17+D19+D20+D21-D23*18</f>
        <v>71812.14</v>
      </c>
    </row>
  </sheetData>
  <mergeCells count="1">
    <mergeCell ref="A23:C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28">
      <selection activeCell="E16" sqref="E16"/>
    </sheetView>
  </sheetViews>
  <sheetFormatPr defaultColWidth="9.00390625" defaultRowHeight="12.75"/>
  <cols>
    <col min="1" max="1" width="13.25390625" style="27" bestFit="1" customWidth="1"/>
    <col min="2" max="2" width="30.625" style="27" bestFit="1" customWidth="1"/>
    <col min="3" max="3" width="31.625" style="27" bestFit="1" customWidth="1"/>
    <col min="4" max="4" width="49.00390625" style="27" customWidth="1"/>
    <col min="5" max="16384" width="9.125" style="27" customWidth="1"/>
  </cols>
  <sheetData>
    <row r="1" spans="1:4" ht="12.75">
      <c r="A1" s="28" t="s">
        <v>20</v>
      </c>
      <c r="B1" s="29" t="s">
        <v>92</v>
      </c>
      <c r="C1" s="28" t="s">
        <v>93</v>
      </c>
      <c r="D1" s="28" t="s">
        <v>112</v>
      </c>
    </row>
    <row r="2" spans="1:4" ht="12.75">
      <c r="A2" s="28" t="s">
        <v>11</v>
      </c>
      <c r="B2" s="11">
        <v>0.07020280811232449</v>
      </c>
      <c r="C2" s="28">
        <v>0.0949</v>
      </c>
      <c r="D2" s="28">
        <v>0.05</v>
      </c>
    </row>
    <row r="3" spans="1:4" ht="12.75">
      <c r="A3" s="28" t="s">
        <v>18</v>
      </c>
      <c r="B3" s="11">
        <v>0.0031201248049922</v>
      </c>
      <c r="C3" s="28">
        <v>0.0116</v>
      </c>
      <c r="D3" s="28">
        <v>0.05</v>
      </c>
    </row>
    <row r="4" spans="1:4" ht="12.75">
      <c r="A4" s="28" t="s">
        <v>14</v>
      </c>
      <c r="B4" s="11">
        <v>0.056162246489859596</v>
      </c>
      <c r="C4" s="28">
        <v>0.0516</v>
      </c>
      <c r="D4" s="28">
        <v>0.05</v>
      </c>
    </row>
    <row r="5" spans="1:4" ht="12.75">
      <c r="A5" s="28" t="s">
        <v>4</v>
      </c>
      <c r="B5" s="11">
        <v>0.08268330733229329</v>
      </c>
      <c r="C5" s="28">
        <v>0.0575</v>
      </c>
      <c r="D5" s="28">
        <v>0.05</v>
      </c>
    </row>
    <row r="6" spans="1:4" ht="12.75">
      <c r="A6" s="28" t="s">
        <v>15</v>
      </c>
      <c r="B6" s="11">
        <v>0.0374414976599064</v>
      </c>
      <c r="C6" s="28">
        <v>0.038900000000000004</v>
      </c>
      <c r="D6" s="28">
        <v>0.05</v>
      </c>
    </row>
    <row r="7" spans="1:4" ht="12.75">
      <c r="A7" s="28" t="s">
        <v>10</v>
      </c>
      <c r="B7" s="11">
        <v>0.0717628705148206</v>
      </c>
      <c r="C7" s="28">
        <v>0.0739</v>
      </c>
      <c r="D7" s="28">
        <v>0.05</v>
      </c>
    </row>
    <row r="8" spans="1:4" ht="12.75">
      <c r="A8" s="28" t="s">
        <v>16</v>
      </c>
      <c r="B8" s="11">
        <v>0.0171606864274571</v>
      </c>
      <c r="C8" s="28">
        <v>0.0225</v>
      </c>
      <c r="D8" s="28">
        <v>0.05</v>
      </c>
    </row>
    <row r="9" spans="1:4" ht="12.75">
      <c r="A9" s="28" t="s">
        <v>9</v>
      </c>
      <c r="B9" s="11">
        <v>0.07332293291731669</v>
      </c>
      <c r="C9" s="28">
        <v>0.0601</v>
      </c>
      <c r="D9" s="28">
        <v>0.05</v>
      </c>
    </row>
    <row r="10" spans="1:4" ht="12.75">
      <c r="A10" s="28" t="s">
        <v>5</v>
      </c>
      <c r="B10" s="11">
        <v>0.060842433697347896</v>
      </c>
      <c r="C10" s="28">
        <v>0.044000000000000004</v>
      </c>
      <c r="D10" s="28">
        <v>0.05</v>
      </c>
    </row>
    <row r="11" spans="1:4" ht="12.75">
      <c r="A11" s="28" t="s">
        <v>2</v>
      </c>
      <c r="B11" s="11">
        <v>0.11232449297971919</v>
      </c>
      <c r="C11" s="28">
        <v>0.10640000000000001</v>
      </c>
      <c r="D11" s="28">
        <v>0.05</v>
      </c>
    </row>
    <row r="12" spans="1:4" ht="12.75">
      <c r="A12" s="28" t="s">
        <v>0</v>
      </c>
      <c r="B12" s="11">
        <v>0.0358814352574103</v>
      </c>
      <c r="C12" s="28">
        <v>0.0279</v>
      </c>
      <c r="D12" s="28">
        <v>0.05</v>
      </c>
    </row>
    <row r="13" spans="1:4" ht="12.75">
      <c r="A13" s="28" t="s">
        <v>1</v>
      </c>
      <c r="B13" s="11">
        <v>0.054602184087363496</v>
      </c>
      <c r="C13" s="28">
        <v>0.039700000000000006</v>
      </c>
      <c r="D13" s="28">
        <v>0.05</v>
      </c>
    </row>
    <row r="14" spans="1:4" ht="12.75">
      <c r="A14" s="28" t="s">
        <v>6</v>
      </c>
      <c r="B14" s="11">
        <v>0.0452418096723869</v>
      </c>
      <c r="C14" s="28">
        <v>0.0443</v>
      </c>
      <c r="D14" s="28">
        <v>0.05</v>
      </c>
    </row>
    <row r="15" spans="1:4" ht="12.75">
      <c r="A15" s="28" t="s">
        <v>13</v>
      </c>
      <c r="B15" s="11">
        <v>0.029641185647425898</v>
      </c>
      <c r="C15" s="28">
        <v>0.0443</v>
      </c>
      <c r="D15" s="28">
        <v>0.05</v>
      </c>
    </row>
    <row r="16" spans="1:4" ht="12.75">
      <c r="A16" s="28" t="s">
        <v>12</v>
      </c>
      <c r="B16" s="11">
        <v>0.07332293291731669</v>
      </c>
      <c r="C16" s="28">
        <v>0.055099999999999996</v>
      </c>
      <c r="D16" s="28">
        <v>0.05</v>
      </c>
    </row>
    <row r="17" spans="1:4" ht="12.75">
      <c r="A17" s="28" t="s">
        <v>8</v>
      </c>
      <c r="B17" s="11">
        <v>0.0514820592823713</v>
      </c>
      <c r="C17" s="28">
        <v>0.058499999999999996</v>
      </c>
      <c r="D17" s="28">
        <v>0.05</v>
      </c>
    </row>
    <row r="18" spans="1:4" ht="12.75">
      <c r="A18" s="28" t="s">
        <v>3</v>
      </c>
      <c r="B18" s="11">
        <v>0.0514820592823713</v>
      </c>
      <c r="C18" s="28">
        <v>0.0541</v>
      </c>
      <c r="D18" s="28">
        <v>0.05</v>
      </c>
    </row>
    <row r="19" spans="1:4" ht="12.75">
      <c r="A19" s="28" t="s">
        <v>7</v>
      </c>
      <c r="B19" s="11">
        <v>0.054602184087363496</v>
      </c>
      <c r="C19" s="28">
        <v>0.0708</v>
      </c>
      <c r="D19" s="28">
        <v>0.05</v>
      </c>
    </row>
    <row r="20" spans="1:4" ht="12.75">
      <c r="A20" s="28" t="s">
        <v>19</v>
      </c>
      <c r="B20" s="11">
        <v>0.0015600624024961</v>
      </c>
      <c r="C20" s="28">
        <v>0.0152</v>
      </c>
      <c r="D20" s="28">
        <v>0.05</v>
      </c>
    </row>
    <row r="21" spans="1:4" ht="12.75">
      <c r="A21" s="28" t="s">
        <v>17</v>
      </c>
      <c r="B21" s="11">
        <v>0.0171606864274571</v>
      </c>
      <c r="C21" s="28">
        <v>0.0286</v>
      </c>
      <c r="D21" s="28">
        <v>0.05</v>
      </c>
    </row>
    <row r="22" spans="1:4" ht="12.75">
      <c r="A22" s="28"/>
      <c r="B22" s="28"/>
      <c r="C22" s="28"/>
      <c r="D22" s="2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J6" sqref="J6"/>
    </sheetView>
  </sheetViews>
  <sheetFormatPr defaultColWidth="9.00390625" defaultRowHeight="12.75"/>
  <cols>
    <col min="1" max="4" width="9.125" style="32" customWidth="1"/>
    <col min="5" max="5" width="10.125" style="32" customWidth="1"/>
    <col min="6" max="16384" width="9.125" style="32" customWidth="1"/>
  </cols>
  <sheetData>
    <row r="1" spans="1:12" ht="12.75">
      <c r="A1" s="36" t="s">
        <v>104</v>
      </c>
      <c r="B1" s="44" t="s">
        <v>108</v>
      </c>
      <c r="C1" s="44"/>
      <c r="D1" s="44"/>
      <c r="E1" s="26" t="s">
        <v>109</v>
      </c>
      <c r="F1" s="44" t="s">
        <v>110</v>
      </c>
      <c r="G1" s="44"/>
      <c r="H1" s="44"/>
      <c r="I1" s="36" t="s">
        <v>113</v>
      </c>
      <c r="J1" s="36" t="s">
        <v>114</v>
      </c>
      <c r="K1" s="37"/>
      <c r="L1" s="37"/>
    </row>
    <row r="2" spans="1:12" ht="12.75">
      <c r="A2" s="36"/>
      <c r="B2" s="36" t="s">
        <v>105</v>
      </c>
      <c r="C2" s="36" t="s">
        <v>106</v>
      </c>
      <c r="D2" s="36" t="s">
        <v>107</v>
      </c>
      <c r="E2" s="36" t="s">
        <v>111</v>
      </c>
      <c r="F2" s="36" t="s">
        <v>105</v>
      </c>
      <c r="G2" s="36" t="s">
        <v>106</v>
      </c>
      <c r="H2" s="36" t="s">
        <v>107</v>
      </c>
      <c r="I2" s="37"/>
      <c r="J2" s="36" t="s">
        <v>105</v>
      </c>
      <c r="K2" s="36" t="s">
        <v>106</v>
      </c>
      <c r="L2" s="36" t="s">
        <v>107</v>
      </c>
    </row>
    <row r="3" spans="1:12" ht="12.75">
      <c r="A3" s="37" t="s">
        <v>12</v>
      </c>
      <c r="B3" s="37">
        <v>0</v>
      </c>
      <c r="C3" s="37">
        <v>0</v>
      </c>
      <c r="D3" s="37">
        <v>0</v>
      </c>
      <c r="E3" s="37">
        <v>1</v>
      </c>
      <c r="F3" s="38">
        <f aca="true" t="shared" si="0" ref="F3:G9">IF(E3&gt;0,1/(B3+1),-B3/(B3+1))</f>
        <v>1</v>
      </c>
      <c r="G3" s="38">
        <f t="shared" si="0"/>
        <v>1</v>
      </c>
      <c r="H3" s="38">
        <f aca="true" t="shared" si="1" ref="H3:H9">IF(G3&gt;0,1/(D3+1),-D3/(D3+1))</f>
        <v>1</v>
      </c>
      <c r="I3" s="39">
        <v>47</v>
      </c>
      <c r="J3" s="37">
        <f aca="true" t="shared" si="2" ref="J3:K9">$I3*F3</f>
        <v>47</v>
      </c>
      <c r="K3" s="37">
        <f t="shared" si="2"/>
        <v>47</v>
      </c>
      <c r="L3" s="37">
        <f aca="true" t="shared" si="3" ref="L3:L8">$I3*H3</f>
        <v>47</v>
      </c>
    </row>
    <row r="4" spans="1:12" ht="12.75">
      <c r="A4" s="37" t="s">
        <v>14</v>
      </c>
      <c r="B4" s="37">
        <v>0.0013</v>
      </c>
      <c r="C4" s="37">
        <v>1258.9</v>
      </c>
      <c r="D4" s="37">
        <v>12589.3</v>
      </c>
      <c r="E4" s="37">
        <v>-1</v>
      </c>
      <c r="F4" s="38">
        <f t="shared" si="0"/>
        <v>-0.001298312194147608</v>
      </c>
      <c r="G4" s="38">
        <f t="shared" si="0"/>
        <v>-0.9992062862131915</v>
      </c>
      <c r="H4" s="38">
        <f t="shared" si="1"/>
        <v>-0.9999205737750491</v>
      </c>
      <c r="I4" s="39">
        <v>36</v>
      </c>
      <c r="J4" s="37">
        <f t="shared" si="2"/>
        <v>-0.04673923898931388</v>
      </c>
      <c r="K4" s="37">
        <f t="shared" si="2"/>
        <v>-35.971426303674896</v>
      </c>
      <c r="L4" s="37">
        <f t="shared" si="3"/>
        <v>-35.99714065590177</v>
      </c>
    </row>
    <row r="5" spans="1:12" ht="12.75">
      <c r="A5" s="37" t="s">
        <v>18</v>
      </c>
      <c r="B5" s="37">
        <v>0</v>
      </c>
      <c r="C5" s="37">
        <v>0.0501</v>
      </c>
      <c r="D5" s="37">
        <v>0.5012</v>
      </c>
      <c r="E5" s="37">
        <v>1</v>
      </c>
      <c r="F5" s="38">
        <f t="shared" si="0"/>
        <v>1</v>
      </c>
      <c r="G5" s="38">
        <f t="shared" si="0"/>
        <v>0.9522902580706599</v>
      </c>
      <c r="H5" s="38">
        <f t="shared" si="1"/>
        <v>0.6661337596589396</v>
      </c>
      <c r="I5" s="39">
        <v>2</v>
      </c>
      <c r="J5" s="37">
        <f t="shared" si="2"/>
        <v>2</v>
      </c>
      <c r="K5" s="37">
        <f t="shared" si="2"/>
        <v>1.9045805161413198</v>
      </c>
      <c r="L5" s="37">
        <f t="shared" si="3"/>
        <v>1.3322675193178792</v>
      </c>
    </row>
    <row r="6" spans="1:12" ht="12.75">
      <c r="A6" s="37" t="s">
        <v>4</v>
      </c>
      <c r="B6" s="37">
        <v>0.0005</v>
      </c>
      <c r="C6" s="37">
        <v>501.19</v>
      </c>
      <c r="D6" s="37">
        <v>5011.9</v>
      </c>
      <c r="E6" s="37">
        <v>-1</v>
      </c>
      <c r="F6" s="38">
        <f t="shared" si="0"/>
        <v>-0.0004997501249375313</v>
      </c>
      <c r="G6" s="38">
        <f t="shared" si="0"/>
        <v>-0.9980087217985225</v>
      </c>
      <c r="H6" s="38">
        <f t="shared" si="1"/>
        <v>-0.9998005146721458</v>
      </c>
      <c r="I6" s="39">
        <v>53</v>
      </c>
      <c r="J6" s="37">
        <f t="shared" si="2"/>
        <v>-0.02648675662168916</v>
      </c>
      <c r="K6" s="37">
        <f t="shared" si="2"/>
        <v>-52.89446225532169</v>
      </c>
      <c r="L6" s="37">
        <f t="shared" si="3"/>
        <v>-52.989427277623726</v>
      </c>
    </row>
    <row r="7" spans="1:12" ht="12.75">
      <c r="A7" s="37" t="s">
        <v>16</v>
      </c>
      <c r="B7" s="37">
        <v>0</v>
      </c>
      <c r="C7" s="37">
        <v>6.31</v>
      </c>
      <c r="D7" s="37">
        <v>63.1</v>
      </c>
      <c r="E7" s="37">
        <v>1</v>
      </c>
      <c r="F7" s="38">
        <f t="shared" si="0"/>
        <v>1</v>
      </c>
      <c r="G7" s="38">
        <f t="shared" si="0"/>
        <v>0.13679890560875513</v>
      </c>
      <c r="H7" s="38">
        <f t="shared" si="1"/>
        <v>0.015600624024960999</v>
      </c>
      <c r="I7" s="39">
        <v>11</v>
      </c>
      <c r="J7" s="37">
        <f t="shared" si="2"/>
        <v>11</v>
      </c>
      <c r="K7" s="37">
        <f t="shared" si="2"/>
        <v>1.5047879616963065</v>
      </c>
      <c r="L7" s="37">
        <f t="shared" si="3"/>
        <v>0.171606864274571</v>
      </c>
    </row>
    <row r="8" spans="1:12" ht="12.75">
      <c r="A8" s="37" t="s">
        <v>5</v>
      </c>
      <c r="B8" s="37">
        <v>0</v>
      </c>
      <c r="C8" s="37">
        <v>0.0003</v>
      </c>
      <c r="D8" s="37">
        <v>0.0032</v>
      </c>
      <c r="E8" s="37">
        <v>1</v>
      </c>
      <c r="F8" s="38">
        <f t="shared" si="0"/>
        <v>1</v>
      </c>
      <c r="G8" s="38">
        <f t="shared" si="0"/>
        <v>0.9997000899730081</v>
      </c>
      <c r="H8" s="38">
        <f t="shared" si="1"/>
        <v>0.996810207336523</v>
      </c>
      <c r="I8" s="39">
        <v>39</v>
      </c>
      <c r="J8" s="37">
        <f t="shared" si="2"/>
        <v>39</v>
      </c>
      <c r="K8" s="37">
        <f t="shared" si="2"/>
        <v>38.98830350894732</v>
      </c>
      <c r="L8" s="37">
        <f t="shared" si="3"/>
        <v>38.8755980861244</v>
      </c>
    </row>
    <row r="9" spans="1:12" ht="12.75">
      <c r="A9" s="37" t="s">
        <v>17</v>
      </c>
      <c r="B9" s="37">
        <v>0</v>
      </c>
      <c r="C9" s="37">
        <v>0.0008</v>
      </c>
      <c r="D9" s="37">
        <v>0.0079</v>
      </c>
      <c r="E9" s="37">
        <v>-1</v>
      </c>
      <c r="F9" s="38">
        <f t="shared" si="0"/>
        <v>0</v>
      </c>
      <c r="G9" s="38">
        <f t="shared" si="0"/>
        <v>-0.0007993605115907275</v>
      </c>
      <c r="H9" s="38">
        <f t="shared" si="1"/>
        <v>-0.007838079174521282</v>
      </c>
      <c r="I9" s="39">
        <v>11</v>
      </c>
      <c r="J9" s="37">
        <f t="shared" si="2"/>
        <v>0</v>
      </c>
      <c r="K9" s="37">
        <f t="shared" si="2"/>
        <v>-0.008792965627498003</v>
      </c>
      <c r="L9" s="37">
        <f>$I9*H9</f>
        <v>-0.08621887091973411</v>
      </c>
    </row>
    <row r="10" spans="1:12" ht="12.75">
      <c r="A10" s="37"/>
      <c r="B10" s="37"/>
      <c r="C10" s="37"/>
      <c r="D10" s="37"/>
      <c r="E10" s="37"/>
      <c r="F10" s="37"/>
      <c r="G10" s="40" t="s">
        <v>115</v>
      </c>
      <c r="H10" s="37"/>
      <c r="I10" s="37"/>
      <c r="J10" s="38">
        <f>SUM(J3:J9)</f>
        <v>98.926774004389</v>
      </c>
      <c r="K10" s="38">
        <f>SUM(K3:K9)</f>
        <v>0.522990462160864</v>
      </c>
      <c r="L10" s="38">
        <f>SUM(L3:L9)</f>
        <v>-1.6933143347283746</v>
      </c>
    </row>
    <row r="12" spans="2:8" ht="12.75">
      <c r="B12" s="31"/>
      <c r="C12" s="31"/>
      <c r="D12" s="31"/>
      <c r="E12" s="31"/>
      <c r="F12" s="31"/>
      <c r="G12" s="31"/>
      <c r="H12" s="31"/>
    </row>
    <row r="13" spans="1:5" ht="12.75">
      <c r="A13" s="35"/>
      <c r="E13" s="34"/>
    </row>
    <row r="14" ht="12.75">
      <c r="E14" s="34"/>
    </row>
    <row r="15" ht="12.75">
      <c r="E15" s="34"/>
    </row>
    <row r="16" ht="12.75">
      <c r="E16" s="34"/>
    </row>
    <row r="17" spans="1:5" ht="12.75">
      <c r="A17" s="35"/>
      <c r="E17" s="34"/>
    </row>
    <row r="18" spans="1:5" ht="12.75">
      <c r="A18" s="35"/>
      <c r="E18" s="34"/>
    </row>
    <row r="19" ht="12.75">
      <c r="E19" s="34"/>
    </row>
    <row r="20" spans="1:5" ht="12.75">
      <c r="A20" s="35"/>
      <c r="E20" s="34"/>
    </row>
    <row r="21" ht="12.75">
      <c r="E21" s="34"/>
    </row>
    <row r="22" spans="1:5" ht="12.75">
      <c r="A22" s="35"/>
      <c r="E22" s="34"/>
    </row>
    <row r="23" spans="1:5" ht="12.75">
      <c r="A23" s="35"/>
      <c r="E23" s="34"/>
    </row>
    <row r="24" spans="1:5" ht="12.75">
      <c r="A24" s="35"/>
      <c r="E24" s="34"/>
    </row>
    <row r="25" spans="1:5" ht="12.75">
      <c r="A25" s="35"/>
      <c r="E25" s="34"/>
    </row>
    <row r="26" spans="1:5" ht="12.75">
      <c r="A26" s="35"/>
      <c r="E26" s="34"/>
    </row>
    <row r="27" ht="12.75">
      <c r="E27" s="34"/>
    </row>
    <row r="28" spans="1:5" ht="12.75">
      <c r="A28" s="35"/>
      <c r="E28" s="34"/>
    </row>
    <row r="29" spans="1:5" ht="12.75">
      <c r="A29" s="35"/>
      <c r="E29" s="34"/>
    </row>
    <row r="30" spans="1:5" ht="12.75">
      <c r="A30" s="35"/>
      <c r="E30" s="34"/>
    </row>
    <row r="31" spans="1:5" ht="12.75">
      <c r="A31" s="35"/>
      <c r="E31" s="34"/>
    </row>
    <row r="32" ht="12.75">
      <c r="E32" s="34"/>
    </row>
    <row r="33" spans="4:8" ht="12.75">
      <c r="D33" s="31"/>
      <c r="F33" s="33"/>
      <c r="G33" s="33"/>
      <c r="H33" s="33"/>
    </row>
    <row r="36" spans="1:3" ht="12.75">
      <c r="A36" s="31"/>
      <c r="B36" s="31"/>
      <c r="C36" s="31"/>
    </row>
    <row r="37" spans="1:3" ht="12.75">
      <c r="A37" s="33"/>
      <c r="B37" s="33"/>
      <c r="C37" s="33"/>
    </row>
  </sheetData>
  <mergeCells count="2">
    <mergeCell ref="B1:D1"/>
    <mergeCell ref="F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18.375" style="0" customWidth="1"/>
    <col min="2" max="2" width="20.375" style="0" customWidth="1"/>
    <col min="3" max="4" width="44.00390625" style="0" customWidth="1"/>
    <col min="5" max="5" width="44.875" style="0" customWidth="1"/>
    <col min="6" max="6" width="17.125" style="0" customWidth="1"/>
    <col min="7" max="7" width="28.625" style="0" customWidth="1"/>
    <col min="8" max="8" width="25.25390625" style="0" customWidth="1"/>
    <col min="9" max="9" width="15.75390625" style="0" customWidth="1"/>
  </cols>
  <sheetData>
    <row r="1" spans="1:9" ht="12.75">
      <c r="A1" s="7"/>
      <c r="B1" s="7"/>
      <c r="C1" s="10" t="s">
        <v>89</v>
      </c>
      <c r="D1" s="10"/>
      <c r="E1" s="10" t="s">
        <v>90</v>
      </c>
      <c r="F1" s="25" t="s">
        <v>91</v>
      </c>
      <c r="G1" s="12"/>
      <c r="H1" s="19"/>
      <c r="I1" s="19"/>
    </row>
    <row r="2" spans="1:9" ht="12.75">
      <c r="A2" s="7" t="s">
        <v>25</v>
      </c>
      <c r="B2" s="7" t="s">
        <v>11</v>
      </c>
      <c r="C2" s="49">
        <v>0.62</v>
      </c>
      <c r="D2" s="49"/>
      <c r="E2" s="49">
        <v>0.67</v>
      </c>
      <c r="F2" s="50">
        <v>1.8</v>
      </c>
      <c r="G2" s="12"/>
      <c r="H2" s="13"/>
      <c r="I2" s="12"/>
    </row>
    <row r="3" spans="1:9" ht="15.75">
      <c r="A3" s="7" t="s">
        <v>35</v>
      </c>
      <c r="B3" s="7" t="s">
        <v>18</v>
      </c>
      <c r="C3" s="9">
        <v>0.29</v>
      </c>
      <c r="D3" s="9"/>
      <c r="E3" s="8">
        <v>1.48</v>
      </c>
      <c r="F3" s="50">
        <v>2.5</v>
      </c>
      <c r="G3" s="12"/>
      <c r="H3" s="13"/>
      <c r="I3" s="21"/>
    </row>
    <row r="4" spans="1:9" ht="15.75">
      <c r="A4" s="7" t="s">
        <v>62</v>
      </c>
      <c r="B4" s="7" t="s">
        <v>15</v>
      </c>
      <c r="C4" s="49">
        <v>1.19</v>
      </c>
      <c r="D4" s="49"/>
      <c r="E4" s="49">
        <v>3.02</v>
      </c>
      <c r="F4" s="50">
        <v>2.8</v>
      </c>
      <c r="G4" s="12"/>
      <c r="H4" s="13"/>
      <c r="I4" s="21"/>
    </row>
    <row r="5" spans="1:9" ht="15.75">
      <c r="A5" s="7" t="s">
        <v>50</v>
      </c>
      <c r="B5" s="7" t="s">
        <v>9</v>
      </c>
      <c r="C5" s="49">
        <v>1.38</v>
      </c>
      <c r="D5" s="49"/>
      <c r="E5" s="49">
        <v>3.02</v>
      </c>
      <c r="F5" s="50">
        <v>4.5</v>
      </c>
      <c r="G5" s="12"/>
      <c r="H5" s="13"/>
      <c r="I5" s="21"/>
    </row>
    <row r="6" spans="1:9" ht="15.75">
      <c r="A6" s="7" t="s">
        <v>53</v>
      </c>
      <c r="B6" s="7" t="s">
        <v>2</v>
      </c>
      <c r="C6" s="49">
        <v>1.06</v>
      </c>
      <c r="D6" s="49"/>
      <c r="E6" s="49">
        <v>3.02</v>
      </c>
      <c r="F6" s="50">
        <v>3.8</v>
      </c>
      <c r="G6" s="12"/>
      <c r="H6" s="13"/>
      <c r="I6" s="21"/>
    </row>
    <row r="7" spans="1:9" ht="15.75">
      <c r="A7" s="7" t="s">
        <v>59</v>
      </c>
      <c r="B7" s="7" t="s">
        <v>0</v>
      </c>
      <c r="C7" s="49">
        <v>0.64</v>
      </c>
      <c r="D7" s="49"/>
      <c r="E7" s="49">
        <v>1.67</v>
      </c>
      <c r="F7" s="50">
        <v>1.9</v>
      </c>
      <c r="G7" s="12"/>
      <c r="H7" s="13"/>
      <c r="I7" s="21"/>
    </row>
    <row r="8" spans="1:9" ht="15.75">
      <c r="A8" s="7" t="s">
        <v>80</v>
      </c>
      <c r="B8" s="7" t="s">
        <v>7</v>
      </c>
      <c r="C8" s="49">
        <v>1.08</v>
      </c>
      <c r="D8" s="49"/>
      <c r="E8" s="49">
        <v>2.18</v>
      </c>
      <c r="F8" s="50">
        <v>4.2</v>
      </c>
      <c r="G8" s="12"/>
      <c r="H8" s="13"/>
      <c r="I8" s="21"/>
    </row>
    <row r="9" spans="1:9" ht="15.75">
      <c r="A9" s="7" t="s">
        <v>44</v>
      </c>
      <c r="B9" s="7" t="s">
        <v>10</v>
      </c>
      <c r="C9" s="9">
        <v>0.48</v>
      </c>
      <c r="D9" s="9"/>
      <c r="E9" s="9">
        <v>0</v>
      </c>
      <c r="F9" s="51">
        <v>-0.4</v>
      </c>
      <c r="G9" s="12"/>
      <c r="H9" s="13"/>
      <c r="I9" s="21"/>
    </row>
    <row r="10" spans="1:9" ht="15.75">
      <c r="A10" s="7" t="s">
        <v>65</v>
      </c>
      <c r="B10" s="7" t="s">
        <v>6</v>
      </c>
      <c r="C10" s="9">
        <v>0.12</v>
      </c>
      <c r="D10" s="9"/>
      <c r="E10" s="48">
        <v>1.75</v>
      </c>
      <c r="F10" s="52">
        <v>-1.6</v>
      </c>
      <c r="G10" s="12"/>
      <c r="H10" s="13"/>
      <c r="I10" s="21"/>
    </row>
    <row r="11" spans="1:9" ht="15.75">
      <c r="A11" s="7" t="s">
        <v>71</v>
      </c>
      <c r="B11" s="7" t="s">
        <v>3</v>
      </c>
      <c r="C11" s="9">
        <v>-0.05</v>
      </c>
      <c r="D11" s="9"/>
      <c r="E11" s="9">
        <v>0.42</v>
      </c>
      <c r="F11" s="52">
        <v>-0.7</v>
      </c>
      <c r="G11" s="12"/>
      <c r="H11" s="13"/>
      <c r="I11" s="21"/>
    </row>
    <row r="12" spans="1:9" ht="15.75">
      <c r="A12" s="7" t="s">
        <v>74</v>
      </c>
      <c r="B12" s="7" t="s">
        <v>19</v>
      </c>
      <c r="C12" s="49">
        <v>0.81</v>
      </c>
      <c r="D12" s="49"/>
      <c r="E12" s="49">
        <v>2.86</v>
      </c>
      <c r="F12" s="52">
        <v>-0.9</v>
      </c>
      <c r="G12" s="12"/>
      <c r="H12" s="13"/>
      <c r="I12" s="21"/>
    </row>
    <row r="13" spans="1:9" ht="15.75">
      <c r="A13" s="7" t="s">
        <v>77</v>
      </c>
      <c r="B13" s="7" t="s">
        <v>17</v>
      </c>
      <c r="C13" s="9">
        <v>0.26</v>
      </c>
      <c r="D13" s="9"/>
      <c r="E13" s="8">
        <v>-0.98</v>
      </c>
      <c r="F13" s="52">
        <v>-1.3</v>
      </c>
      <c r="G13" s="12"/>
      <c r="H13" s="13"/>
      <c r="I13" s="21"/>
    </row>
    <row r="14" spans="1:9" ht="15.75">
      <c r="A14" s="7" t="s">
        <v>32</v>
      </c>
      <c r="B14" s="7" t="s">
        <v>14</v>
      </c>
      <c r="C14" s="8">
        <v>-0.9</v>
      </c>
      <c r="D14" s="8"/>
      <c r="E14" s="8">
        <v>-1.57</v>
      </c>
      <c r="F14" s="52">
        <v>-3.5</v>
      </c>
      <c r="G14" s="12"/>
      <c r="H14" s="13"/>
      <c r="I14" s="21"/>
    </row>
    <row r="15" spans="1:9" ht="15.75">
      <c r="A15" s="7" t="s">
        <v>41</v>
      </c>
      <c r="B15" s="7" t="s">
        <v>4</v>
      </c>
      <c r="C15" s="8">
        <v>-0.74</v>
      </c>
      <c r="D15" s="8"/>
      <c r="E15" s="8">
        <v>-1.78</v>
      </c>
      <c r="F15" s="52">
        <v>-3.5</v>
      </c>
      <c r="G15" s="12"/>
      <c r="H15" s="13"/>
      <c r="I15" s="21"/>
    </row>
    <row r="16" spans="1:9" ht="15.75">
      <c r="A16" s="7" t="s">
        <v>47</v>
      </c>
      <c r="B16" s="7" t="s">
        <v>16</v>
      </c>
      <c r="C16" s="9">
        <v>-0.4</v>
      </c>
      <c r="D16" s="9"/>
      <c r="E16" s="8">
        <v>-1.09</v>
      </c>
      <c r="F16" s="52">
        <v>-3.2</v>
      </c>
      <c r="G16" s="12"/>
      <c r="H16" s="13"/>
      <c r="I16" s="21"/>
    </row>
    <row r="17" spans="1:9" ht="15.75">
      <c r="A17" s="7" t="s">
        <v>56</v>
      </c>
      <c r="B17" s="7" t="s">
        <v>5</v>
      </c>
      <c r="C17" s="8">
        <v>-1.5</v>
      </c>
      <c r="D17" s="8"/>
      <c r="E17" s="8">
        <v>-2.46</v>
      </c>
      <c r="F17" s="52">
        <v>-3.9</v>
      </c>
      <c r="G17" s="12"/>
      <c r="H17" s="13"/>
      <c r="I17" s="21"/>
    </row>
    <row r="18" spans="1:9" ht="15.75">
      <c r="A18" s="7" t="s">
        <v>29</v>
      </c>
      <c r="B18" s="7" t="s">
        <v>1</v>
      </c>
      <c r="C18" s="8">
        <v>-0.78</v>
      </c>
      <c r="D18" s="8"/>
      <c r="E18" s="8">
        <v>-2.27</v>
      </c>
      <c r="F18" s="52">
        <v>-3.5</v>
      </c>
      <c r="G18" s="12"/>
      <c r="H18" s="13"/>
      <c r="I18" s="21"/>
    </row>
    <row r="19" spans="1:9" ht="15.75">
      <c r="A19" s="7" t="s">
        <v>38</v>
      </c>
      <c r="B19" s="7" t="s">
        <v>13</v>
      </c>
      <c r="C19" s="8">
        <v>-0.85</v>
      </c>
      <c r="D19" s="8"/>
      <c r="E19" s="8">
        <v>-2.12</v>
      </c>
      <c r="F19" s="52">
        <v>-3.5</v>
      </c>
      <c r="G19" s="12"/>
      <c r="H19" s="13"/>
      <c r="I19" s="21"/>
    </row>
    <row r="20" spans="1:9" ht="15.75">
      <c r="A20" s="7" t="s">
        <v>26</v>
      </c>
      <c r="B20" s="7" t="s">
        <v>12</v>
      </c>
      <c r="C20" s="8">
        <v>-2.53</v>
      </c>
      <c r="D20" s="8"/>
      <c r="E20" s="8">
        <v>-3.8</v>
      </c>
      <c r="F20" s="52">
        <v>-4.5</v>
      </c>
      <c r="G20" s="12"/>
      <c r="H20" s="13"/>
      <c r="I20" s="21"/>
    </row>
    <row r="21" spans="1:9" ht="15.75">
      <c r="A21" s="7" t="s">
        <v>68</v>
      </c>
      <c r="B21" s="7" t="s">
        <v>8</v>
      </c>
      <c r="C21" s="9">
        <v>-0.18</v>
      </c>
      <c r="D21" s="9"/>
      <c r="E21" s="9">
        <v>-0.1</v>
      </c>
      <c r="F21" s="52">
        <v>-0.8</v>
      </c>
      <c r="G21" s="12"/>
      <c r="H21" s="13"/>
      <c r="I21" s="21"/>
    </row>
    <row r="22" spans="7:9" ht="15.75">
      <c r="G22" s="12"/>
      <c r="H22" s="12"/>
      <c r="I22" s="21"/>
    </row>
    <row r="24" spans="1:10" ht="12.75">
      <c r="A24" s="7" t="s">
        <v>20</v>
      </c>
      <c r="B24" s="45" t="s">
        <v>99</v>
      </c>
      <c r="C24" s="45"/>
      <c r="D24" s="45"/>
      <c r="E24" s="20"/>
      <c r="F24" s="12"/>
      <c r="G24" s="12"/>
      <c r="H24" s="12"/>
      <c r="I24" s="12"/>
      <c r="J24" s="12"/>
    </row>
    <row r="25" spans="1:10" ht="12.75">
      <c r="A25" s="7"/>
      <c r="B25" s="23" t="s">
        <v>102</v>
      </c>
      <c r="C25" s="10" t="s">
        <v>101</v>
      </c>
      <c r="D25" s="10" t="s">
        <v>116</v>
      </c>
      <c r="E25" s="24" t="s">
        <v>100</v>
      </c>
      <c r="F25" s="14"/>
      <c r="G25" s="14"/>
      <c r="H25" s="14"/>
      <c r="I25" s="14"/>
      <c r="J25" s="12"/>
    </row>
    <row r="26" spans="1:10" ht="12.75">
      <c r="A26" s="7" t="s">
        <v>11</v>
      </c>
      <c r="B26" s="7">
        <v>0.0949</v>
      </c>
      <c r="C26" s="7">
        <v>0.128</v>
      </c>
      <c r="D26" s="22">
        <v>0.07020280811232449</v>
      </c>
      <c r="E26" s="25">
        <v>1</v>
      </c>
      <c r="F26" s="12"/>
      <c r="G26" s="12"/>
      <c r="H26" s="12"/>
      <c r="I26" s="12"/>
      <c r="J26" s="12"/>
    </row>
    <row r="27" spans="1:10" ht="12.75">
      <c r="A27" s="7" t="s">
        <v>18</v>
      </c>
      <c r="B27" s="7">
        <v>0.0116</v>
      </c>
      <c r="C27" s="7">
        <v>0.013</v>
      </c>
      <c r="D27" s="22">
        <v>0.0031201248049922</v>
      </c>
      <c r="E27" s="25">
        <v>1</v>
      </c>
      <c r="F27" s="12"/>
      <c r="G27" s="12"/>
      <c r="H27" s="12"/>
      <c r="I27" s="12"/>
      <c r="J27" s="12"/>
    </row>
    <row r="28" spans="1:10" ht="12.75">
      <c r="A28" s="7" t="s">
        <v>9</v>
      </c>
      <c r="B28" s="7">
        <v>0.0601</v>
      </c>
      <c r="C28" s="7">
        <v>0.1193</v>
      </c>
      <c r="D28" s="22">
        <v>0.07332293291731669</v>
      </c>
      <c r="E28" s="25">
        <v>1</v>
      </c>
      <c r="F28" s="12"/>
      <c r="G28" s="12"/>
      <c r="H28" s="12"/>
      <c r="I28" s="12"/>
      <c r="J28" s="12"/>
    </row>
    <row r="29" spans="1:10" ht="12.75">
      <c r="A29" s="7" t="s">
        <v>2</v>
      </c>
      <c r="B29" s="7">
        <v>0.10640000000000001</v>
      </c>
      <c r="C29" s="7">
        <v>0.1837</v>
      </c>
      <c r="D29" s="22">
        <v>0.11232449297971919</v>
      </c>
      <c r="E29" s="25">
        <v>1</v>
      </c>
      <c r="F29" s="12"/>
      <c r="G29" s="12"/>
      <c r="H29" s="12"/>
      <c r="I29" s="12"/>
      <c r="J29" s="12"/>
    </row>
    <row r="30" spans="1:10" ht="12.75">
      <c r="A30" s="7" t="s">
        <v>0</v>
      </c>
      <c r="B30" s="7">
        <v>0.0279</v>
      </c>
      <c r="C30" s="7">
        <v>0.0431</v>
      </c>
      <c r="D30" s="22">
        <v>0.0358814352574103</v>
      </c>
      <c r="E30" s="25">
        <v>1</v>
      </c>
      <c r="F30" s="12"/>
      <c r="G30" s="12"/>
      <c r="H30" s="12"/>
      <c r="I30" s="12"/>
      <c r="J30" s="12"/>
    </row>
    <row r="31" spans="1:10" ht="12.75">
      <c r="A31" s="7" t="s">
        <v>15</v>
      </c>
      <c r="B31" s="7">
        <v>0.038900000000000004</v>
      </c>
      <c r="C31" s="7">
        <v>0.0837</v>
      </c>
      <c r="D31" s="22">
        <v>0.0374414976599064</v>
      </c>
      <c r="E31" s="25">
        <v>1</v>
      </c>
      <c r="F31" s="12"/>
      <c r="G31" s="12"/>
      <c r="H31" s="12"/>
      <c r="I31" s="12"/>
      <c r="J31" s="12"/>
    </row>
    <row r="32" spans="1:10" ht="12.75">
      <c r="A32" s="7" t="s">
        <v>7</v>
      </c>
      <c r="B32" s="7">
        <v>0.0708</v>
      </c>
      <c r="C32" s="7">
        <v>0.1154</v>
      </c>
      <c r="D32" s="22">
        <v>0.054602184087363496</v>
      </c>
      <c r="E32" s="25">
        <v>1</v>
      </c>
      <c r="F32" s="12"/>
      <c r="G32" s="12"/>
      <c r="H32" s="12"/>
      <c r="I32" s="12"/>
      <c r="J32" s="12"/>
    </row>
    <row r="33" spans="1:10" ht="12.75">
      <c r="A33" s="7" t="s">
        <v>10</v>
      </c>
      <c r="B33" s="7">
        <v>0.0739</v>
      </c>
      <c r="C33" s="7">
        <v>0.0977</v>
      </c>
      <c r="D33" s="22">
        <v>0.0717628705148206</v>
      </c>
      <c r="E33" s="25">
        <v>0</v>
      </c>
      <c r="F33" s="12"/>
      <c r="G33" s="12"/>
      <c r="H33" s="12"/>
      <c r="I33" s="12"/>
      <c r="J33" s="12"/>
    </row>
    <row r="34" spans="1:10" ht="12.75">
      <c r="A34" s="7" t="s">
        <v>6</v>
      </c>
      <c r="B34" s="7">
        <v>0.0443</v>
      </c>
      <c r="C34" s="7">
        <v>0.0263</v>
      </c>
      <c r="D34" s="22">
        <v>0.0452418096723869</v>
      </c>
      <c r="E34" s="25">
        <v>0</v>
      </c>
      <c r="F34" s="12"/>
      <c r="G34" s="12"/>
      <c r="H34" s="12"/>
      <c r="I34" s="12"/>
      <c r="J34" s="12"/>
    </row>
    <row r="35" spans="1:10" ht="12.75">
      <c r="A35" s="7" t="s">
        <v>3</v>
      </c>
      <c r="B35" s="7">
        <v>0.0541</v>
      </c>
      <c r="C35" s="7">
        <v>0.0541</v>
      </c>
      <c r="D35" s="22">
        <v>0.0514820592823713</v>
      </c>
      <c r="E35" s="25">
        <v>0</v>
      </c>
      <c r="F35" s="12"/>
      <c r="G35" s="12"/>
      <c r="H35" s="12"/>
      <c r="I35" s="12"/>
      <c r="J35" s="12"/>
    </row>
    <row r="36" spans="1:10" ht="12.75">
      <c r="A36" s="7" t="s">
        <v>19</v>
      </c>
      <c r="B36" s="7">
        <v>0.0152</v>
      </c>
      <c r="C36" s="7">
        <v>0.017</v>
      </c>
      <c r="D36" s="22">
        <v>0.0015600624024961</v>
      </c>
      <c r="E36" s="25">
        <v>0</v>
      </c>
      <c r="F36" s="12"/>
      <c r="G36" s="12"/>
      <c r="H36" s="12"/>
      <c r="I36" s="12"/>
      <c r="J36" s="12"/>
    </row>
    <row r="37" spans="1:10" ht="12.75">
      <c r="A37" s="7" t="s">
        <v>17</v>
      </c>
      <c r="B37" s="7">
        <v>0.0286</v>
      </c>
      <c r="C37" s="7">
        <v>0.0262</v>
      </c>
      <c r="D37" s="22">
        <v>0.0171606864274571</v>
      </c>
      <c r="E37" s="25">
        <v>0</v>
      </c>
      <c r="F37" s="12"/>
      <c r="G37" s="12"/>
      <c r="H37" s="12"/>
      <c r="I37" s="12"/>
      <c r="J37" s="12"/>
    </row>
    <row r="38" spans="1:10" ht="12.75">
      <c r="A38" s="7" t="s">
        <v>12</v>
      </c>
      <c r="B38" s="7">
        <v>0.055099999999999996</v>
      </c>
      <c r="C38" s="7">
        <v>0.0059</v>
      </c>
      <c r="D38" s="22">
        <v>0.07332293291731669</v>
      </c>
      <c r="E38" s="25">
        <v>-1</v>
      </c>
      <c r="F38" s="12"/>
      <c r="G38" s="12"/>
      <c r="H38" s="12"/>
      <c r="I38" s="12"/>
      <c r="J38" s="12"/>
    </row>
    <row r="39" spans="1:10" ht="12.75">
      <c r="A39" s="7" t="s">
        <v>1</v>
      </c>
      <c r="B39" s="7">
        <v>0.0397</v>
      </c>
      <c r="C39" s="7">
        <v>0.0113</v>
      </c>
      <c r="D39" s="22">
        <v>0.054602184087363496</v>
      </c>
      <c r="E39" s="25">
        <v>-1</v>
      </c>
      <c r="F39" s="12"/>
      <c r="G39" s="12"/>
      <c r="H39" s="12"/>
      <c r="I39" s="12"/>
      <c r="J39" s="12"/>
    </row>
    <row r="40" spans="1:10" ht="12.75">
      <c r="A40" s="7" t="s">
        <v>14</v>
      </c>
      <c r="B40" s="7">
        <v>0.0516</v>
      </c>
      <c r="C40" s="7">
        <v>0.004</v>
      </c>
      <c r="D40" s="22">
        <v>0.056162246489859596</v>
      </c>
      <c r="E40" s="25">
        <v>-1</v>
      </c>
      <c r="F40" s="12"/>
      <c r="G40" s="12"/>
      <c r="H40" s="12"/>
      <c r="I40" s="12"/>
      <c r="J40" s="12"/>
    </row>
    <row r="41" spans="1:10" ht="12.75">
      <c r="A41" s="7" t="s">
        <v>13</v>
      </c>
      <c r="B41" s="7">
        <v>0.0443</v>
      </c>
      <c r="C41" s="7">
        <v>0.0079</v>
      </c>
      <c r="D41" s="22">
        <v>0.029641185647425898</v>
      </c>
      <c r="E41" s="25">
        <v>-1</v>
      </c>
      <c r="F41" s="12"/>
      <c r="G41" s="12"/>
      <c r="H41" s="12"/>
      <c r="I41" s="12"/>
      <c r="J41" s="12"/>
    </row>
    <row r="42" spans="1:10" ht="12.75">
      <c r="A42" s="7" t="s">
        <v>4</v>
      </c>
      <c r="B42" s="7">
        <v>0.0575</v>
      </c>
      <c r="C42" s="7">
        <v>0.0042</v>
      </c>
      <c r="D42" s="22">
        <v>0.08268330733229329</v>
      </c>
      <c r="E42" s="25">
        <v>-1</v>
      </c>
      <c r="F42" s="12"/>
      <c r="G42" s="12"/>
      <c r="H42" s="12"/>
      <c r="I42" s="12"/>
      <c r="J42" s="12"/>
    </row>
    <row r="43" spans="1:10" ht="12.75">
      <c r="A43" s="7" t="s">
        <v>16</v>
      </c>
      <c r="B43" s="7">
        <v>0.0225</v>
      </c>
      <c r="C43" s="7">
        <v>0.0032</v>
      </c>
      <c r="D43" s="22">
        <v>0.0171606864274571</v>
      </c>
      <c r="E43" s="25">
        <v>-1</v>
      </c>
      <c r="F43" s="12"/>
      <c r="G43" s="12"/>
      <c r="H43" s="12"/>
      <c r="I43" s="12"/>
      <c r="J43" s="12"/>
    </row>
    <row r="44" spans="1:10" ht="12.75">
      <c r="A44" s="7" t="s">
        <v>5</v>
      </c>
      <c r="B44" s="7">
        <v>0.044000000000000004</v>
      </c>
      <c r="C44" s="7">
        <v>0.0045</v>
      </c>
      <c r="D44" s="22">
        <v>0.060842433697347896</v>
      </c>
      <c r="E44" s="25">
        <v>-1</v>
      </c>
      <c r="F44" s="12"/>
      <c r="G44" s="12"/>
      <c r="H44" s="12"/>
      <c r="I44" s="12"/>
      <c r="J44" s="12"/>
    </row>
    <row r="45" spans="1:10" ht="12.75">
      <c r="A45" s="7" t="s">
        <v>8</v>
      </c>
      <c r="B45" s="7">
        <v>0.058499999999999996</v>
      </c>
      <c r="C45" s="7">
        <v>0.0521</v>
      </c>
      <c r="D45" s="22">
        <v>0.0514820592823713</v>
      </c>
      <c r="E45" s="25">
        <v>-1</v>
      </c>
      <c r="F45" s="12"/>
      <c r="G45" s="12"/>
      <c r="H45" s="12"/>
      <c r="I45" s="12"/>
      <c r="J45" s="12"/>
    </row>
    <row r="46" spans="1:6" ht="12.75">
      <c r="A46" s="18" t="s">
        <v>103</v>
      </c>
      <c r="B46" s="22">
        <f>SUM(B26:B32)/SUM(B38:B45)</f>
        <v>1.10021436227224</v>
      </c>
      <c r="C46" s="30">
        <f>SUM(C26:C32)/SUM(C38:C45)</f>
        <v>7.370569280343718</v>
      </c>
      <c r="D46" s="7">
        <f>SUM(D26:D32)/SUM(D38:D45)</f>
        <v>0.9084249084249085</v>
      </c>
      <c r="E46" s="12"/>
      <c r="F46" s="12"/>
    </row>
    <row r="47" spans="1:6" ht="12.75">
      <c r="A47" s="12"/>
      <c r="B47" s="12"/>
      <c r="C47" s="12"/>
      <c r="D47" s="12"/>
      <c r="E47" s="12"/>
      <c r="F47" s="12"/>
    </row>
    <row r="49" spans="1:5" ht="12.75">
      <c r="A49" s="14"/>
      <c r="B49" s="14"/>
      <c r="C49" s="14"/>
      <c r="D49" s="14"/>
      <c r="E49" s="12"/>
    </row>
    <row r="50" spans="1:5" ht="12.75">
      <c r="A50" s="46"/>
      <c r="B50" s="46"/>
      <c r="C50" s="46"/>
      <c r="D50" s="14"/>
      <c r="E50" s="12"/>
    </row>
    <row r="51" spans="1:5" ht="12.75">
      <c r="A51" s="12"/>
      <c r="B51" s="46"/>
      <c r="C51" s="46"/>
      <c r="D51" s="14"/>
      <c r="E51" s="12"/>
    </row>
    <row r="52" spans="1:5" ht="12.75">
      <c r="A52" s="12"/>
      <c r="B52" s="12"/>
      <c r="C52" s="12"/>
      <c r="D52" s="12"/>
      <c r="E52" s="12"/>
    </row>
    <row r="53" spans="1:5" ht="12.75">
      <c r="A53" s="12"/>
      <c r="B53" s="12"/>
      <c r="C53" s="12"/>
      <c r="D53" s="12"/>
      <c r="E53" s="12"/>
    </row>
    <row r="54" spans="1:5" ht="12.75">
      <c r="A54" s="12"/>
      <c r="B54" s="12"/>
      <c r="C54" s="12"/>
      <c r="D54" s="12"/>
      <c r="E54" s="12"/>
    </row>
    <row r="55" spans="1:5" ht="12.75">
      <c r="A55" s="12"/>
      <c r="B55" s="12"/>
      <c r="C55" s="12"/>
      <c r="D55" s="12"/>
      <c r="E55" s="12"/>
    </row>
    <row r="56" spans="1:5" ht="12.75">
      <c r="A56" s="12"/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  <row r="58" spans="1:5" ht="12.75">
      <c r="A58" s="12"/>
      <c r="B58" s="12"/>
      <c r="C58" s="12"/>
      <c r="D58" s="12"/>
      <c r="E58" s="12"/>
    </row>
    <row r="59" spans="1:5" ht="12.75">
      <c r="A59" s="12"/>
      <c r="B59" s="12"/>
      <c r="C59" s="12"/>
      <c r="D59" s="12"/>
      <c r="E59" s="12"/>
    </row>
    <row r="60" spans="1:5" ht="12.75">
      <c r="A60" s="12"/>
      <c r="B60" s="12"/>
      <c r="C60" s="12"/>
      <c r="D60" s="12"/>
      <c r="E60" s="12"/>
    </row>
    <row r="61" spans="1:5" ht="12.75">
      <c r="A61" s="12"/>
      <c r="B61" s="12"/>
      <c r="C61" s="12"/>
      <c r="D61" s="12"/>
      <c r="E61" s="12"/>
    </row>
    <row r="62" spans="1:5" ht="12.75">
      <c r="A62" s="12"/>
      <c r="B62" s="12"/>
      <c r="C62" s="12"/>
      <c r="D62" s="12"/>
      <c r="E62" s="12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/>
      <c r="B66" s="12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2"/>
      <c r="D68" s="12"/>
      <c r="E68" s="12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2"/>
      <c r="D70" s="12"/>
      <c r="E70" s="12"/>
    </row>
    <row r="71" spans="1:5" ht="12.75">
      <c r="A71" s="12"/>
      <c r="B71" s="12"/>
      <c r="C71" s="12"/>
      <c r="D71" s="12"/>
      <c r="E71" s="12"/>
    </row>
  </sheetData>
  <mergeCells count="3">
    <mergeCell ref="A50:C50"/>
    <mergeCell ref="B51:C51"/>
    <mergeCell ref="B24:D24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T29"/>
  <sheetViews>
    <sheetView workbookViewId="0" topLeftCell="A1">
      <selection activeCell="L12" sqref="L12"/>
    </sheetView>
  </sheetViews>
  <sheetFormatPr defaultColWidth="9.00390625" defaultRowHeight="12.75"/>
  <cols>
    <col min="1" max="1" width="15.375" style="0" customWidth="1"/>
    <col min="2" max="2" width="28.875" style="0" customWidth="1"/>
    <col min="3" max="3" width="27.75390625" style="0" customWidth="1"/>
    <col min="4" max="8" width="2.25390625" style="0" customWidth="1"/>
    <col min="9" max="9" width="2.00390625" style="0" customWidth="1"/>
    <col min="10" max="17" width="2.25390625" style="0" customWidth="1"/>
    <col min="18" max="19" width="2.375" style="0" customWidth="1"/>
    <col min="20" max="20" width="2.25390625" style="0" customWidth="1"/>
    <col min="21" max="21" width="2.625" style="0" customWidth="1"/>
    <col min="22" max="22" width="2.375" style="0" customWidth="1"/>
    <col min="23" max="23" width="2.625" style="0" customWidth="1"/>
    <col min="24" max="24" width="2.375" style="0" customWidth="1"/>
    <col min="25" max="28" width="2.25390625" style="0" customWidth="1"/>
    <col min="29" max="29" width="2.625" style="0" customWidth="1"/>
    <col min="30" max="31" width="2.25390625" style="0" customWidth="1"/>
    <col min="32" max="32" width="2.375" style="0" customWidth="1"/>
    <col min="33" max="33" width="2.25390625" style="0" customWidth="1"/>
    <col min="34" max="34" width="2.375" style="0" customWidth="1"/>
    <col min="35" max="37" width="2.25390625" style="0" customWidth="1"/>
    <col min="38" max="38" width="2.375" style="0" customWidth="1"/>
    <col min="39" max="39" width="2.25390625" style="0" customWidth="1"/>
    <col min="40" max="40" width="2.625" style="0" customWidth="1"/>
    <col min="41" max="41" width="2.875" style="0" customWidth="1"/>
    <col min="42" max="42" width="2.25390625" style="0" customWidth="1"/>
    <col min="43" max="43" width="2.625" style="0" customWidth="1"/>
    <col min="44" max="45" width="2.25390625" style="0" customWidth="1"/>
    <col min="46" max="46" width="2.375" style="0" customWidth="1"/>
    <col min="47" max="47" width="2.25390625" style="0" customWidth="1"/>
    <col min="48" max="48" width="2.375" style="0" customWidth="1"/>
    <col min="49" max="49" width="2.25390625" style="0" customWidth="1"/>
    <col min="50" max="50" width="2.625" style="0" customWidth="1"/>
    <col min="51" max="51" width="2.375" style="0" customWidth="1"/>
    <col min="52" max="52" width="2.25390625" style="0" customWidth="1"/>
    <col min="53" max="53" width="2.375" style="0" customWidth="1"/>
    <col min="54" max="55" width="2.25390625" style="0" customWidth="1"/>
    <col min="56" max="56" width="2.625" style="0" customWidth="1"/>
    <col min="57" max="58" width="2.25390625" style="0" customWidth="1"/>
    <col min="59" max="61" width="2.375" style="0" customWidth="1"/>
    <col min="62" max="62" width="2.25390625" style="0" customWidth="1"/>
    <col min="63" max="63" width="2.375" style="0" customWidth="1"/>
    <col min="64" max="64" width="2.25390625" style="0" customWidth="1"/>
    <col min="65" max="65" width="2.625" style="0" customWidth="1"/>
    <col min="66" max="68" width="2.375" style="0" customWidth="1"/>
    <col min="69" max="69" width="2.25390625" style="0" customWidth="1"/>
    <col min="70" max="70" width="2.375" style="0" customWidth="1"/>
    <col min="71" max="74" width="2.25390625" style="0" customWidth="1"/>
    <col min="75" max="76" width="2.625" style="0" customWidth="1"/>
    <col min="77" max="78" width="2.25390625" style="0" customWidth="1"/>
    <col min="79" max="80" width="2.375" style="0" customWidth="1"/>
    <col min="81" max="81" width="2.25390625" style="0" customWidth="1"/>
    <col min="82" max="82" width="2.625" style="0" customWidth="1"/>
    <col min="83" max="84" width="2.25390625" style="0" customWidth="1"/>
    <col min="85" max="85" width="2.375" style="0" customWidth="1"/>
    <col min="86" max="87" width="2.25390625" style="0" customWidth="1"/>
    <col min="88" max="89" width="2.375" style="0" customWidth="1"/>
    <col min="90" max="90" width="2.25390625" style="0" customWidth="1"/>
    <col min="91" max="91" width="2.00390625" style="0" customWidth="1"/>
    <col min="92" max="93" width="2.25390625" style="0" customWidth="1"/>
    <col min="94" max="94" width="2.375" style="0" customWidth="1"/>
    <col min="95" max="98" width="2.25390625" style="0" customWidth="1"/>
    <col min="99" max="99" width="2.375" style="0" customWidth="1"/>
    <col min="100" max="100" width="2.25390625" style="0" customWidth="1"/>
    <col min="101" max="101" width="2.625" style="0" customWidth="1"/>
    <col min="102" max="102" width="2.375" style="0" customWidth="1"/>
    <col min="103" max="104" width="2.25390625" style="0" customWidth="1"/>
    <col min="105" max="105" width="2.625" style="0" customWidth="1"/>
    <col min="106" max="112" width="2.25390625" style="0" customWidth="1"/>
    <col min="113" max="113" width="2.125" style="0" customWidth="1"/>
    <col min="114" max="114" width="2.25390625" style="0" customWidth="1"/>
    <col min="115" max="115" width="2.625" style="0" customWidth="1"/>
    <col min="116" max="117" width="2.375" style="0" customWidth="1"/>
    <col min="118" max="118" width="2.25390625" style="0" customWidth="1"/>
  </cols>
  <sheetData>
    <row r="1" spans="1:124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</v>
      </c>
      <c r="G1" s="2" t="s">
        <v>5</v>
      </c>
      <c r="H1" s="2" t="s">
        <v>1</v>
      </c>
      <c r="I1" s="2" t="s">
        <v>3</v>
      </c>
      <c r="J1" s="2" t="s">
        <v>6</v>
      </c>
      <c r="K1" s="2" t="s">
        <v>7</v>
      </c>
      <c r="L1" s="2" t="s">
        <v>8</v>
      </c>
      <c r="M1" s="2" t="s">
        <v>4</v>
      </c>
      <c r="N1" s="2" t="s">
        <v>2</v>
      </c>
      <c r="O1" s="2" t="s">
        <v>9</v>
      </c>
      <c r="P1" s="2" t="s">
        <v>3</v>
      </c>
      <c r="Q1" s="2" t="s">
        <v>2</v>
      </c>
      <c r="R1" s="2" t="s">
        <v>10</v>
      </c>
      <c r="S1" s="2" t="s">
        <v>4</v>
      </c>
      <c r="T1" s="2" t="s">
        <v>1</v>
      </c>
      <c r="U1" s="2" t="s">
        <v>0</v>
      </c>
      <c r="V1" s="2" t="s">
        <v>10</v>
      </c>
      <c r="W1" s="2" t="s">
        <v>2</v>
      </c>
      <c r="X1" s="2" t="s">
        <v>4</v>
      </c>
      <c r="Y1" s="2" t="s">
        <v>1</v>
      </c>
      <c r="Z1" s="2" t="s">
        <v>2</v>
      </c>
      <c r="AA1" s="2" t="s">
        <v>11</v>
      </c>
      <c r="AB1" s="2" t="s">
        <v>12</v>
      </c>
      <c r="AC1" s="2" t="s">
        <v>0</v>
      </c>
      <c r="AD1" s="2" t="s">
        <v>12</v>
      </c>
      <c r="AE1" s="2" t="s">
        <v>5</v>
      </c>
      <c r="AF1" s="2" t="s">
        <v>13</v>
      </c>
      <c r="AG1" s="2" t="s">
        <v>14</v>
      </c>
      <c r="AH1" s="2" t="s">
        <v>9</v>
      </c>
      <c r="AI1" s="2" t="s">
        <v>9</v>
      </c>
      <c r="AJ1" s="2" t="s">
        <v>15</v>
      </c>
      <c r="AK1" s="2" t="s">
        <v>11</v>
      </c>
      <c r="AL1" s="2" t="s">
        <v>9</v>
      </c>
      <c r="AM1" s="2" t="s">
        <v>2</v>
      </c>
      <c r="AN1" s="2" t="s">
        <v>5</v>
      </c>
      <c r="AO1" s="2" t="s">
        <v>13</v>
      </c>
      <c r="AP1" s="2" t="s">
        <v>16</v>
      </c>
      <c r="AQ1" s="2" t="s">
        <v>11</v>
      </c>
      <c r="AR1" s="2" t="s">
        <v>5</v>
      </c>
      <c r="AS1" s="2" t="s">
        <v>8</v>
      </c>
      <c r="AT1" s="2" t="s">
        <v>10</v>
      </c>
      <c r="AU1" s="2" t="s">
        <v>4</v>
      </c>
      <c r="AV1" s="2" t="s">
        <v>14</v>
      </c>
      <c r="AW1" s="2" t="s">
        <v>9</v>
      </c>
      <c r="AX1" s="2" t="s">
        <v>15</v>
      </c>
      <c r="AY1" s="2" t="s">
        <v>10</v>
      </c>
      <c r="AZ1" s="2" t="s">
        <v>14</v>
      </c>
      <c r="BA1" s="2" t="s">
        <v>10</v>
      </c>
      <c r="BB1" s="2" t="s">
        <v>7</v>
      </c>
      <c r="BC1" s="2" t="s">
        <v>2</v>
      </c>
      <c r="BD1" s="2" t="s">
        <v>4</v>
      </c>
      <c r="BE1" s="2" t="s">
        <v>9</v>
      </c>
      <c r="BF1" s="2" t="s">
        <v>2</v>
      </c>
      <c r="BG1" s="2" t="s">
        <v>13</v>
      </c>
      <c r="BH1" s="2" t="s">
        <v>14</v>
      </c>
      <c r="BI1" s="2" t="s">
        <v>10</v>
      </c>
      <c r="BJ1" s="2" t="s">
        <v>15</v>
      </c>
      <c r="BK1" s="2" t="s">
        <v>10</v>
      </c>
      <c r="BL1" s="2" t="s">
        <v>15</v>
      </c>
      <c r="BM1" s="2" t="s">
        <v>2</v>
      </c>
      <c r="BN1" s="2" t="s">
        <v>12</v>
      </c>
      <c r="BO1" s="2" t="s">
        <v>8</v>
      </c>
      <c r="BP1" s="2" t="s">
        <v>11</v>
      </c>
      <c r="BQ1" s="2" t="s">
        <v>14</v>
      </c>
      <c r="BR1" s="2" t="s">
        <v>8</v>
      </c>
      <c r="BS1" s="2" t="s">
        <v>8</v>
      </c>
      <c r="BT1" s="2" t="s">
        <v>17</v>
      </c>
      <c r="BU1" s="2" t="s">
        <v>2</v>
      </c>
      <c r="BV1" s="2" t="s">
        <v>11</v>
      </c>
      <c r="BW1" s="2" t="s">
        <v>10</v>
      </c>
      <c r="BX1" s="2" t="s">
        <v>6</v>
      </c>
      <c r="BY1" s="2" t="s">
        <v>14</v>
      </c>
      <c r="BZ1" s="2" t="s">
        <v>14</v>
      </c>
      <c r="CA1" s="2" t="s">
        <v>9</v>
      </c>
      <c r="CB1" s="2" t="s">
        <v>17</v>
      </c>
      <c r="CC1" s="2" t="s">
        <v>7</v>
      </c>
      <c r="CD1" s="2" t="s">
        <v>8</v>
      </c>
      <c r="CE1" s="2" t="s">
        <v>6</v>
      </c>
      <c r="CF1" s="2" t="s">
        <v>8</v>
      </c>
      <c r="CG1" s="2" t="s">
        <v>13</v>
      </c>
      <c r="CH1" s="2" t="s">
        <v>9</v>
      </c>
      <c r="CI1" s="2" t="s">
        <v>12</v>
      </c>
      <c r="CJ1" s="2" t="s">
        <v>12</v>
      </c>
      <c r="CK1" s="2" t="s">
        <v>15</v>
      </c>
      <c r="CL1" s="2" t="s">
        <v>1</v>
      </c>
      <c r="CM1" s="2" t="s">
        <v>2</v>
      </c>
      <c r="CN1" s="2" t="s">
        <v>12</v>
      </c>
      <c r="CO1" s="2" t="s">
        <v>3</v>
      </c>
      <c r="CP1" s="2" t="s">
        <v>10</v>
      </c>
      <c r="CQ1" s="2" t="s">
        <v>14</v>
      </c>
      <c r="CR1" s="2" t="s">
        <v>3</v>
      </c>
      <c r="CS1" s="2" t="s">
        <v>9</v>
      </c>
      <c r="CT1" s="2" t="s">
        <v>8</v>
      </c>
      <c r="CU1" s="2" t="s">
        <v>10</v>
      </c>
      <c r="CV1" s="2" t="s">
        <v>5</v>
      </c>
      <c r="CW1" s="2" t="s">
        <v>9</v>
      </c>
      <c r="CX1" s="2" t="s">
        <v>12</v>
      </c>
      <c r="CY1" s="2" t="s">
        <v>6</v>
      </c>
      <c r="CZ1" s="2" t="s">
        <v>6</v>
      </c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ht="12.75">
      <c r="A2" s="2" t="s">
        <v>5</v>
      </c>
      <c r="B2" s="2" t="s">
        <v>4</v>
      </c>
      <c r="C2" s="2" t="s">
        <v>10</v>
      </c>
      <c r="D2" s="2" t="s">
        <v>4</v>
      </c>
      <c r="E2" s="2" t="s">
        <v>12</v>
      </c>
      <c r="F2" s="2" t="s">
        <v>17</v>
      </c>
      <c r="G2" s="2" t="s">
        <v>15</v>
      </c>
      <c r="H2" s="2" t="s">
        <v>11</v>
      </c>
      <c r="I2" s="2" t="s">
        <v>2</v>
      </c>
      <c r="J2" s="2" t="s">
        <v>2</v>
      </c>
      <c r="K2" s="2" t="s">
        <v>5</v>
      </c>
      <c r="L2" s="2" t="s">
        <v>7</v>
      </c>
      <c r="M2" s="2" t="s">
        <v>1</v>
      </c>
      <c r="N2" s="2" t="s">
        <v>4</v>
      </c>
      <c r="O2" s="2" t="s">
        <v>7</v>
      </c>
      <c r="P2" s="2" t="s">
        <v>1</v>
      </c>
      <c r="Q2" s="2" t="s">
        <v>15</v>
      </c>
      <c r="R2" s="2" t="s">
        <v>14</v>
      </c>
      <c r="S2" s="2" t="s">
        <v>5</v>
      </c>
      <c r="T2" s="2" t="s">
        <v>6</v>
      </c>
      <c r="U2" s="2" t="s">
        <v>4</v>
      </c>
      <c r="V2" s="2" t="s">
        <v>1</v>
      </c>
      <c r="W2" s="2" t="s">
        <v>11</v>
      </c>
      <c r="X2" s="2" t="s">
        <v>12</v>
      </c>
      <c r="Y2" s="2" t="s">
        <v>1</v>
      </c>
      <c r="Z2" s="2" t="s">
        <v>5</v>
      </c>
      <c r="AA2" s="2" t="s">
        <v>9</v>
      </c>
      <c r="AB2" s="2" t="s">
        <v>2</v>
      </c>
      <c r="AC2" s="2" t="s">
        <v>15</v>
      </c>
      <c r="AD2" s="2" t="s">
        <v>4</v>
      </c>
      <c r="AE2" s="2" t="s">
        <v>1</v>
      </c>
      <c r="AF2" s="2" t="s">
        <v>2</v>
      </c>
      <c r="AG2" s="2" t="s">
        <v>3</v>
      </c>
      <c r="AH2" s="2" t="s">
        <v>6</v>
      </c>
      <c r="AI2" s="2" t="s">
        <v>2</v>
      </c>
      <c r="AJ2" s="2" t="s">
        <v>16</v>
      </c>
      <c r="AK2" s="2" t="s">
        <v>11</v>
      </c>
      <c r="AL2" s="2" t="s">
        <v>1</v>
      </c>
      <c r="AM2" s="2" t="s">
        <v>8</v>
      </c>
      <c r="AN2" s="2" t="s">
        <v>12</v>
      </c>
      <c r="AO2" s="2" t="s">
        <v>2</v>
      </c>
      <c r="AP2" s="2" t="s">
        <v>12</v>
      </c>
      <c r="AQ2" s="2" t="s">
        <v>0</v>
      </c>
      <c r="AR2" s="2" t="s">
        <v>4</v>
      </c>
      <c r="AS2" s="2" t="s">
        <v>12</v>
      </c>
      <c r="AT2" s="2" t="s">
        <v>10</v>
      </c>
      <c r="AU2" s="2" t="s">
        <v>1</v>
      </c>
      <c r="AV2" s="2" t="s">
        <v>10</v>
      </c>
      <c r="AW2" s="2" t="s">
        <v>8</v>
      </c>
      <c r="AX2" s="2" t="s">
        <v>3</v>
      </c>
      <c r="AY2" s="2" t="s">
        <v>4</v>
      </c>
      <c r="AZ2" s="2" t="s">
        <v>14</v>
      </c>
      <c r="BA2" s="2" t="s">
        <v>2</v>
      </c>
      <c r="BB2" s="2" t="s">
        <v>3</v>
      </c>
      <c r="BC2" s="2" t="s">
        <v>11</v>
      </c>
      <c r="BD2" s="2" t="s">
        <v>12</v>
      </c>
      <c r="BE2" s="2" t="s">
        <v>7</v>
      </c>
      <c r="BF2" s="2" t="s">
        <v>2</v>
      </c>
      <c r="BG2" s="2" t="s">
        <v>14</v>
      </c>
      <c r="BH2" s="2" t="s">
        <v>2</v>
      </c>
      <c r="BI2" s="2" t="s">
        <v>11</v>
      </c>
      <c r="BJ2" s="2" t="s">
        <v>8</v>
      </c>
      <c r="BK2" s="2" t="s">
        <v>6</v>
      </c>
      <c r="BL2" s="2" t="s">
        <v>9</v>
      </c>
      <c r="BM2" s="2" t="s">
        <v>10</v>
      </c>
      <c r="BN2" s="2" t="s">
        <v>12</v>
      </c>
      <c r="BO2" s="2" t="s">
        <v>10</v>
      </c>
      <c r="BP2" s="2" t="s">
        <v>13</v>
      </c>
      <c r="BQ2" s="2" t="s">
        <v>12</v>
      </c>
      <c r="BR2" s="2" t="s">
        <v>10</v>
      </c>
      <c r="BS2" s="2" t="s">
        <v>2</v>
      </c>
      <c r="BT2" s="2" t="s">
        <v>9</v>
      </c>
      <c r="BU2" s="2" t="s">
        <v>7</v>
      </c>
      <c r="BV2" s="2" t="s">
        <v>11</v>
      </c>
      <c r="BW2" s="2" t="s">
        <v>6</v>
      </c>
      <c r="BX2" s="2" t="s">
        <v>6</v>
      </c>
      <c r="BY2" s="2" t="s">
        <v>5</v>
      </c>
      <c r="BZ2" s="2" t="s">
        <v>11</v>
      </c>
      <c r="CA2" s="2" t="s">
        <v>10</v>
      </c>
      <c r="CB2" s="2" t="s">
        <v>5</v>
      </c>
      <c r="CC2" s="2" t="s">
        <v>3</v>
      </c>
      <c r="CD2" s="2" t="s">
        <v>0</v>
      </c>
      <c r="CE2" s="2" t="s">
        <v>2</v>
      </c>
      <c r="CF2" s="2" t="s">
        <v>2</v>
      </c>
      <c r="CG2" s="2" t="s">
        <v>13</v>
      </c>
      <c r="CH2" s="2" t="s">
        <v>1</v>
      </c>
      <c r="CI2" s="2" t="s">
        <v>9</v>
      </c>
      <c r="CJ2" s="2" t="s">
        <v>11</v>
      </c>
      <c r="CK2" s="2" t="s">
        <v>13</v>
      </c>
      <c r="CL2" s="2" t="s">
        <v>8</v>
      </c>
      <c r="CM2" s="2" t="s">
        <v>9</v>
      </c>
      <c r="CN2" s="2" t="s">
        <v>11</v>
      </c>
      <c r="CO2" s="2" t="s">
        <v>17</v>
      </c>
      <c r="CP2" s="2" t="s">
        <v>1</v>
      </c>
      <c r="CQ2" s="2" t="s">
        <v>16</v>
      </c>
      <c r="CR2" s="2" t="s">
        <v>6</v>
      </c>
      <c r="CS2" s="2" t="s">
        <v>14</v>
      </c>
      <c r="CT2" s="2" t="s">
        <v>18</v>
      </c>
      <c r="CU2" s="2" t="s">
        <v>7</v>
      </c>
      <c r="CV2" s="2" t="s">
        <v>2</v>
      </c>
      <c r="CW2" s="2" t="s">
        <v>0</v>
      </c>
      <c r="CX2" s="2" t="s">
        <v>7</v>
      </c>
      <c r="CY2" s="2" t="s">
        <v>2</v>
      </c>
      <c r="CZ2" s="2" t="s">
        <v>2</v>
      </c>
      <c r="DA2" s="2" t="s">
        <v>9</v>
      </c>
      <c r="DB2" s="2" t="s">
        <v>14</v>
      </c>
      <c r="DC2" s="2" t="s">
        <v>4</v>
      </c>
      <c r="DD2" s="2" t="s">
        <v>12</v>
      </c>
      <c r="DE2" s="2" t="s">
        <v>6</v>
      </c>
      <c r="DF2" s="2" t="s">
        <v>4</v>
      </c>
      <c r="DG2" s="2" t="s">
        <v>4</v>
      </c>
      <c r="DH2" s="2" t="s">
        <v>7</v>
      </c>
      <c r="DI2" s="2" t="s">
        <v>3</v>
      </c>
      <c r="DJ2" s="2" t="s">
        <v>4</v>
      </c>
      <c r="DK2" s="2" t="s">
        <v>0</v>
      </c>
      <c r="DL2" s="2" t="s">
        <v>13</v>
      </c>
      <c r="DM2" s="2" t="s">
        <v>12</v>
      </c>
      <c r="DN2" s="2" t="s">
        <v>2</v>
      </c>
      <c r="DO2" s="2"/>
      <c r="DP2" s="2"/>
      <c r="DQ2" s="2"/>
      <c r="DR2" s="2"/>
      <c r="DS2" s="2"/>
      <c r="DT2" s="2"/>
    </row>
    <row r="3" spans="1:124" ht="12.75">
      <c r="A3" s="2" t="s">
        <v>7</v>
      </c>
      <c r="B3" s="2" t="s">
        <v>5</v>
      </c>
      <c r="C3" s="2" t="s">
        <v>10</v>
      </c>
      <c r="D3" s="2" t="s">
        <v>4</v>
      </c>
      <c r="E3" s="2" t="s">
        <v>7</v>
      </c>
      <c r="F3" s="2" t="s">
        <v>7</v>
      </c>
      <c r="G3" s="2" t="s">
        <v>11</v>
      </c>
      <c r="H3" s="2" t="s">
        <v>8</v>
      </c>
      <c r="I3" s="2" t="s">
        <v>3</v>
      </c>
      <c r="J3" s="2" t="s">
        <v>15</v>
      </c>
      <c r="K3" s="2" t="s">
        <v>14</v>
      </c>
      <c r="L3" s="2" t="s">
        <v>4</v>
      </c>
      <c r="M3" s="2" t="s">
        <v>6</v>
      </c>
      <c r="N3" s="2" t="s">
        <v>11</v>
      </c>
      <c r="O3" s="2" t="s">
        <v>8</v>
      </c>
      <c r="P3" s="2" t="s">
        <v>12</v>
      </c>
      <c r="Q3" s="2" t="s">
        <v>16</v>
      </c>
      <c r="R3" s="2" t="s">
        <v>7</v>
      </c>
      <c r="S3" s="2" t="s">
        <v>13</v>
      </c>
      <c r="T3" s="2" t="s">
        <v>7</v>
      </c>
      <c r="U3" s="2" t="s">
        <v>11</v>
      </c>
      <c r="V3" s="2" t="s">
        <v>4</v>
      </c>
      <c r="W3" s="2" t="s">
        <v>0</v>
      </c>
      <c r="X3" s="2" t="s">
        <v>7</v>
      </c>
      <c r="Y3" s="2" t="s">
        <v>9</v>
      </c>
      <c r="Z3" s="2" t="s">
        <v>4</v>
      </c>
      <c r="AA3" s="2" t="s">
        <v>5</v>
      </c>
      <c r="AB3" s="2" t="s">
        <v>11</v>
      </c>
      <c r="AC3" s="2" t="s">
        <v>5</v>
      </c>
      <c r="AD3" s="2" t="s">
        <v>12</v>
      </c>
      <c r="AE3" s="2" t="s">
        <v>2</v>
      </c>
      <c r="AF3" s="2" t="s">
        <v>7</v>
      </c>
      <c r="AG3" s="2" t="s">
        <v>4</v>
      </c>
      <c r="AH3" s="2" t="s">
        <v>16</v>
      </c>
      <c r="AI3" s="2" t="s">
        <v>5</v>
      </c>
      <c r="AJ3" s="2" t="s">
        <v>5</v>
      </c>
      <c r="AK3" s="2" t="s">
        <v>14</v>
      </c>
      <c r="AL3" s="2" t="s">
        <v>7</v>
      </c>
      <c r="AM3" s="2" t="s">
        <v>9</v>
      </c>
      <c r="AN3" s="2" t="s">
        <v>9</v>
      </c>
      <c r="AO3" s="2" t="s">
        <v>2</v>
      </c>
      <c r="AP3" s="2" t="s">
        <v>2</v>
      </c>
      <c r="AQ3" s="2" t="s">
        <v>14</v>
      </c>
      <c r="AR3" s="2" t="s">
        <v>8</v>
      </c>
      <c r="AS3" s="2" t="s">
        <v>9</v>
      </c>
      <c r="AT3" s="2" t="s">
        <v>3</v>
      </c>
      <c r="AU3" s="2" t="s">
        <v>12</v>
      </c>
      <c r="AV3" s="2" t="s">
        <v>2</v>
      </c>
      <c r="AW3" s="2" t="s">
        <v>11</v>
      </c>
      <c r="AX3" s="2" t="s">
        <v>12</v>
      </c>
      <c r="AY3" s="2" t="s">
        <v>11</v>
      </c>
      <c r="AZ3" s="2" t="s">
        <v>17</v>
      </c>
      <c r="BA3" s="2" t="s">
        <v>1</v>
      </c>
      <c r="BB3" s="2" t="s">
        <v>3</v>
      </c>
      <c r="BC3" s="2" t="s">
        <v>7</v>
      </c>
      <c r="BD3" s="2" t="s">
        <v>7</v>
      </c>
      <c r="BE3" s="2" t="s">
        <v>6</v>
      </c>
      <c r="BF3" s="2" t="s">
        <v>11</v>
      </c>
      <c r="BG3" s="2" t="s">
        <v>8</v>
      </c>
      <c r="BH3" s="2" t="s">
        <v>10</v>
      </c>
      <c r="BI3" s="2" t="s">
        <v>5</v>
      </c>
      <c r="BJ3" s="2" t="s">
        <v>7</v>
      </c>
      <c r="BK3" s="2" t="s">
        <v>2</v>
      </c>
      <c r="BL3" s="2" t="s">
        <v>3</v>
      </c>
      <c r="BM3" s="2" t="s">
        <v>10</v>
      </c>
      <c r="BN3" s="2" t="s">
        <v>10</v>
      </c>
      <c r="BO3" s="2" t="s">
        <v>7</v>
      </c>
      <c r="BP3" s="2" t="s">
        <v>14</v>
      </c>
      <c r="BQ3" s="2" t="s">
        <v>11</v>
      </c>
      <c r="BR3" s="2" t="s">
        <v>1</v>
      </c>
      <c r="BS3" s="2" t="s">
        <v>11</v>
      </c>
      <c r="BT3" s="2" t="s">
        <v>2</v>
      </c>
      <c r="BU3" s="2" t="s">
        <v>16</v>
      </c>
      <c r="BV3" s="2" t="s">
        <v>12</v>
      </c>
      <c r="BW3" s="2" t="s">
        <v>6</v>
      </c>
      <c r="BX3" s="2" t="s">
        <v>5</v>
      </c>
      <c r="BY3" s="2" t="s">
        <v>12</v>
      </c>
      <c r="BZ3" s="2" t="s">
        <v>15</v>
      </c>
      <c r="CA3" s="2" t="s">
        <v>15</v>
      </c>
      <c r="CB3" s="2" t="s">
        <v>10</v>
      </c>
      <c r="CC3" s="2" t="s">
        <v>11</v>
      </c>
      <c r="CD3" s="2" t="s">
        <v>11</v>
      </c>
      <c r="CE3" s="2" t="s">
        <v>12</v>
      </c>
      <c r="CF3" s="2" t="s">
        <v>1</v>
      </c>
      <c r="CG3" s="2" t="s">
        <v>7</v>
      </c>
      <c r="CH3" s="2" t="s">
        <v>4</v>
      </c>
      <c r="CI3" s="2" t="s">
        <v>4</v>
      </c>
      <c r="CJ3" s="2" t="s">
        <v>10</v>
      </c>
      <c r="CK3" s="2" t="s">
        <v>10</v>
      </c>
      <c r="CL3" s="2" t="s">
        <v>8</v>
      </c>
      <c r="CM3" s="2" t="s">
        <v>2</v>
      </c>
      <c r="CN3" s="2" t="s">
        <v>3</v>
      </c>
      <c r="CO3" s="2" t="s">
        <v>9</v>
      </c>
      <c r="CP3" s="2" t="s">
        <v>9</v>
      </c>
      <c r="CQ3" s="2" t="s">
        <v>11</v>
      </c>
      <c r="CR3" s="2" t="s">
        <v>3</v>
      </c>
      <c r="CS3" s="2" t="s">
        <v>11</v>
      </c>
      <c r="CT3" s="2" t="s">
        <v>2</v>
      </c>
      <c r="CU3" s="2" t="s">
        <v>9</v>
      </c>
      <c r="CV3" s="2" t="s">
        <v>14</v>
      </c>
      <c r="CW3" s="2" t="s">
        <v>3</v>
      </c>
      <c r="CX3" s="2" t="s">
        <v>10</v>
      </c>
      <c r="CY3" s="2" t="s">
        <v>8</v>
      </c>
      <c r="CZ3" s="2" t="s">
        <v>5</v>
      </c>
      <c r="DA3" s="2" t="s">
        <v>0</v>
      </c>
      <c r="DB3" s="2" t="s">
        <v>14</v>
      </c>
      <c r="DC3" s="2" t="s">
        <v>4</v>
      </c>
      <c r="DD3" s="2" t="s">
        <v>7</v>
      </c>
      <c r="DE3" s="2" t="s">
        <v>9</v>
      </c>
      <c r="DF3" s="2" t="s">
        <v>17</v>
      </c>
      <c r="DG3" s="2" t="s">
        <v>4</v>
      </c>
      <c r="DH3" s="2" t="s">
        <v>4</v>
      </c>
      <c r="DI3" s="2" t="s">
        <v>15</v>
      </c>
      <c r="DJ3" s="2" t="s">
        <v>5</v>
      </c>
      <c r="DK3" s="2" t="s">
        <v>10</v>
      </c>
      <c r="DL3" s="2" t="s">
        <v>3</v>
      </c>
      <c r="DM3" s="2" t="s">
        <v>10</v>
      </c>
      <c r="DN3" s="2" t="s">
        <v>1</v>
      </c>
      <c r="DO3" s="2"/>
      <c r="DP3" s="2"/>
      <c r="DQ3" s="2"/>
      <c r="DR3" s="2"/>
      <c r="DS3" s="2"/>
      <c r="DT3" s="2"/>
    </row>
    <row r="4" spans="1:124" ht="12.75">
      <c r="A4" s="2" t="s">
        <v>0</v>
      </c>
      <c r="B4" s="2" t="s">
        <v>4</v>
      </c>
      <c r="C4" s="2" t="s">
        <v>2</v>
      </c>
      <c r="D4" s="2" t="s">
        <v>16</v>
      </c>
      <c r="E4" s="2" t="s">
        <v>2</v>
      </c>
      <c r="F4" s="2" t="s">
        <v>8</v>
      </c>
      <c r="G4" s="2" t="s">
        <v>12</v>
      </c>
      <c r="H4" s="2" t="s">
        <v>5</v>
      </c>
      <c r="I4" s="2" t="s">
        <v>9</v>
      </c>
      <c r="J4" s="2" t="s">
        <v>11</v>
      </c>
      <c r="K4" s="2" t="s">
        <v>4</v>
      </c>
      <c r="L4" s="2" t="s">
        <v>5</v>
      </c>
      <c r="M4" s="2" t="s">
        <v>12</v>
      </c>
      <c r="N4" s="2" t="s">
        <v>7</v>
      </c>
      <c r="O4" s="2" t="s">
        <v>15</v>
      </c>
      <c r="P4" s="2" t="s">
        <v>6</v>
      </c>
      <c r="Q4" s="2" t="s">
        <v>11</v>
      </c>
      <c r="R4" s="2" t="s">
        <v>9</v>
      </c>
      <c r="S4" s="2" t="s">
        <v>14</v>
      </c>
      <c r="T4" s="2" t="s">
        <v>17</v>
      </c>
      <c r="U4" s="2" t="s">
        <v>1</v>
      </c>
      <c r="V4" s="2" t="s">
        <v>12</v>
      </c>
      <c r="W4" s="2" t="s">
        <v>8</v>
      </c>
      <c r="X4" s="2" t="s">
        <v>10</v>
      </c>
      <c r="Y4" s="2" t="s">
        <v>3</v>
      </c>
      <c r="Z4" s="2" t="s">
        <v>12</v>
      </c>
      <c r="AA4" s="2" t="s">
        <v>5</v>
      </c>
      <c r="AB4" s="2" t="s">
        <v>4</v>
      </c>
      <c r="AC4" s="2" t="s">
        <v>4</v>
      </c>
      <c r="AD4" s="2" t="s">
        <v>2</v>
      </c>
      <c r="AE4" s="2" t="s">
        <v>2</v>
      </c>
      <c r="AF4" s="2" t="s">
        <v>3</v>
      </c>
      <c r="AG4" s="2" t="s">
        <v>3</v>
      </c>
      <c r="AH4" s="2" t="s">
        <v>13</v>
      </c>
      <c r="AI4" s="2" t="s">
        <v>4</v>
      </c>
      <c r="AJ4" s="2" t="s">
        <v>4</v>
      </c>
      <c r="AK4" s="2" t="s">
        <v>2</v>
      </c>
      <c r="AL4" s="2" t="s">
        <v>13</v>
      </c>
      <c r="AM4" s="2" t="s">
        <v>5</v>
      </c>
      <c r="AN4" s="2" t="s">
        <v>0</v>
      </c>
      <c r="AO4" s="2" t="s">
        <v>19</v>
      </c>
      <c r="AP4" s="2" t="s">
        <v>9</v>
      </c>
      <c r="AQ4" s="2" t="s">
        <v>2</v>
      </c>
      <c r="AR4" s="2" t="s">
        <v>12</v>
      </c>
      <c r="AS4" s="2" t="s">
        <v>5</v>
      </c>
      <c r="AT4" s="2" t="s">
        <v>9</v>
      </c>
      <c r="AU4" s="2" t="s">
        <v>9</v>
      </c>
      <c r="AV4" s="2" t="s">
        <v>16</v>
      </c>
      <c r="AW4" s="2" t="s">
        <v>6</v>
      </c>
      <c r="AX4" s="2" t="s">
        <v>0</v>
      </c>
      <c r="AY4" s="2" t="s">
        <v>10</v>
      </c>
      <c r="AZ4" s="2" t="s">
        <v>4</v>
      </c>
      <c r="BA4" s="2" t="s">
        <v>9</v>
      </c>
      <c r="BB4" s="2" t="s">
        <v>14</v>
      </c>
      <c r="BC4" s="2" t="s">
        <v>11</v>
      </c>
      <c r="BD4" s="2" t="s">
        <v>0</v>
      </c>
      <c r="BE4" s="2" t="s">
        <v>4</v>
      </c>
      <c r="BF4" s="2" t="s">
        <v>15</v>
      </c>
      <c r="BG4" s="2" t="s">
        <v>2</v>
      </c>
      <c r="BH4" s="2" t="s">
        <v>9</v>
      </c>
      <c r="BI4" s="2" t="s">
        <v>1</v>
      </c>
      <c r="BJ4" s="2" t="s">
        <v>5</v>
      </c>
      <c r="BK4" s="2" t="s">
        <v>2</v>
      </c>
      <c r="BL4" s="2" t="s">
        <v>11</v>
      </c>
      <c r="BM4" s="2" t="s">
        <v>0</v>
      </c>
      <c r="BN4" s="2" t="s">
        <v>3</v>
      </c>
      <c r="BO4" s="2" t="s">
        <v>5</v>
      </c>
      <c r="BP4" s="2" t="s">
        <v>3</v>
      </c>
      <c r="BQ4" s="2" t="s">
        <v>1</v>
      </c>
      <c r="BR4" s="2" t="s">
        <v>14</v>
      </c>
      <c r="BS4" s="2" t="s">
        <v>14</v>
      </c>
      <c r="BT4" s="2" t="s">
        <v>15</v>
      </c>
      <c r="BU4" s="2" t="s">
        <v>15</v>
      </c>
      <c r="BV4" s="2" t="s">
        <v>4</v>
      </c>
      <c r="BW4" s="2" t="s">
        <v>0</v>
      </c>
      <c r="BX4" s="2" t="s">
        <v>0</v>
      </c>
      <c r="BY4" s="2" t="s">
        <v>5</v>
      </c>
      <c r="BZ4" s="2" t="s">
        <v>12</v>
      </c>
      <c r="CA4" s="2" t="s">
        <v>8</v>
      </c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24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</v>
      </c>
      <c r="G5" s="2" t="s">
        <v>5</v>
      </c>
      <c r="H5" s="2" t="s">
        <v>1</v>
      </c>
      <c r="I5" s="2" t="s">
        <v>3</v>
      </c>
      <c r="J5" s="2" t="s">
        <v>6</v>
      </c>
      <c r="K5" s="2" t="s">
        <v>7</v>
      </c>
      <c r="L5" s="2" t="s">
        <v>8</v>
      </c>
      <c r="M5" s="2" t="s">
        <v>4</v>
      </c>
      <c r="N5" s="2" t="s">
        <v>2</v>
      </c>
      <c r="O5" s="2" t="s">
        <v>9</v>
      </c>
      <c r="P5" s="2" t="s">
        <v>3</v>
      </c>
      <c r="Q5" s="2" t="s">
        <v>2</v>
      </c>
      <c r="R5" s="2" t="s">
        <v>10</v>
      </c>
      <c r="S5" s="2" t="s">
        <v>4</v>
      </c>
      <c r="T5" s="2" t="s">
        <v>1</v>
      </c>
      <c r="U5" s="2" t="s">
        <v>0</v>
      </c>
      <c r="V5" s="2" t="s">
        <v>10</v>
      </c>
      <c r="W5" s="2" t="s">
        <v>2</v>
      </c>
      <c r="X5" s="2" t="s">
        <v>4</v>
      </c>
      <c r="Y5" s="2" t="s">
        <v>1</v>
      </c>
      <c r="Z5" s="2" t="s">
        <v>2</v>
      </c>
      <c r="AA5" s="2" t="s">
        <v>11</v>
      </c>
      <c r="AB5" s="2" t="s">
        <v>12</v>
      </c>
      <c r="AC5" s="2" t="s">
        <v>0</v>
      </c>
      <c r="AD5" s="2" t="s">
        <v>12</v>
      </c>
      <c r="AE5" s="2" t="s">
        <v>5</v>
      </c>
      <c r="AF5" s="2" t="s">
        <v>13</v>
      </c>
      <c r="AG5" s="2" t="s">
        <v>14</v>
      </c>
      <c r="AH5" s="2" t="s">
        <v>9</v>
      </c>
      <c r="AI5" s="2" t="s">
        <v>9</v>
      </c>
      <c r="AJ5" s="2" t="s">
        <v>15</v>
      </c>
      <c r="AK5" s="2" t="s">
        <v>11</v>
      </c>
      <c r="AL5" s="2" t="s">
        <v>9</v>
      </c>
      <c r="AM5" s="2" t="s">
        <v>2</v>
      </c>
      <c r="AN5" s="2" t="s">
        <v>5</v>
      </c>
      <c r="AO5" s="2" t="s">
        <v>13</v>
      </c>
      <c r="AP5" s="2" t="s">
        <v>16</v>
      </c>
      <c r="AQ5" s="2" t="s">
        <v>11</v>
      </c>
      <c r="AR5" s="2" t="s">
        <v>5</v>
      </c>
      <c r="AS5" s="2" t="s">
        <v>8</v>
      </c>
      <c r="AT5" s="2" t="s">
        <v>10</v>
      </c>
      <c r="AU5" s="2" t="s">
        <v>4</v>
      </c>
      <c r="AV5" s="2" t="s">
        <v>14</v>
      </c>
      <c r="AW5" s="2" t="s">
        <v>9</v>
      </c>
      <c r="AX5" s="2" t="s">
        <v>15</v>
      </c>
      <c r="AY5" s="2" t="s">
        <v>10</v>
      </c>
      <c r="AZ5" s="2" t="s">
        <v>14</v>
      </c>
      <c r="BA5" s="2" t="s">
        <v>10</v>
      </c>
      <c r="BB5" s="2" t="s">
        <v>7</v>
      </c>
      <c r="BC5" s="2" t="s">
        <v>2</v>
      </c>
      <c r="BD5" s="2" t="s">
        <v>4</v>
      </c>
      <c r="BE5" s="2" t="s">
        <v>9</v>
      </c>
      <c r="BF5" s="2" t="s">
        <v>2</v>
      </c>
      <c r="BG5" s="2" t="s">
        <v>13</v>
      </c>
      <c r="BH5" s="2" t="s">
        <v>14</v>
      </c>
      <c r="BI5" s="2" t="s">
        <v>10</v>
      </c>
      <c r="BJ5" s="2" t="s">
        <v>15</v>
      </c>
      <c r="BK5" s="2" t="s">
        <v>10</v>
      </c>
      <c r="BL5" s="2" t="s">
        <v>15</v>
      </c>
      <c r="BM5" s="2" t="s">
        <v>2</v>
      </c>
      <c r="BN5" s="2" t="s">
        <v>12</v>
      </c>
      <c r="BO5" s="2" t="s">
        <v>8</v>
      </c>
      <c r="BP5" s="2" t="s">
        <v>11</v>
      </c>
      <c r="BQ5" s="2" t="s">
        <v>14</v>
      </c>
      <c r="BR5" s="2" t="s">
        <v>8</v>
      </c>
      <c r="BS5" s="2" t="s">
        <v>8</v>
      </c>
      <c r="BT5" s="2" t="s">
        <v>17</v>
      </c>
      <c r="BU5" s="2" t="s">
        <v>2</v>
      </c>
      <c r="BV5" s="2" t="s">
        <v>11</v>
      </c>
      <c r="BW5" s="2" t="s">
        <v>10</v>
      </c>
      <c r="BX5" s="2" t="s">
        <v>6</v>
      </c>
      <c r="BY5" s="2" t="s">
        <v>14</v>
      </c>
      <c r="BZ5" s="2" t="s">
        <v>14</v>
      </c>
      <c r="CA5" s="2" t="s">
        <v>9</v>
      </c>
      <c r="CB5" s="2" t="s">
        <v>17</v>
      </c>
      <c r="CC5" s="2" t="s">
        <v>7</v>
      </c>
      <c r="CD5" s="2" t="s">
        <v>8</v>
      </c>
      <c r="CE5" s="2" t="s">
        <v>6</v>
      </c>
      <c r="CF5" s="2" t="s">
        <v>8</v>
      </c>
      <c r="CG5" s="2" t="s">
        <v>13</v>
      </c>
      <c r="CH5" s="2" t="s">
        <v>9</v>
      </c>
      <c r="CI5" s="2" t="s">
        <v>12</v>
      </c>
      <c r="CJ5" s="2" t="s">
        <v>12</v>
      </c>
      <c r="CK5" s="2" t="s">
        <v>15</v>
      </c>
      <c r="CL5" s="2" t="s">
        <v>1</v>
      </c>
      <c r="CM5" s="2" t="s">
        <v>2</v>
      </c>
      <c r="CN5" s="2" t="s">
        <v>12</v>
      </c>
      <c r="CO5" s="2" t="s">
        <v>3</v>
      </c>
      <c r="CP5" s="2" t="s">
        <v>10</v>
      </c>
      <c r="CQ5" s="2" t="s">
        <v>14</v>
      </c>
      <c r="CR5" s="2" t="s">
        <v>3</v>
      </c>
      <c r="CS5" s="2" t="s">
        <v>9</v>
      </c>
      <c r="CT5" s="2" t="s">
        <v>8</v>
      </c>
      <c r="CU5" s="2" t="s">
        <v>10</v>
      </c>
      <c r="CV5" s="2" t="s">
        <v>5</v>
      </c>
      <c r="CW5" s="2" t="s">
        <v>9</v>
      </c>
      <c r="CX5" s="2" t="s">
        <v>12</v>
      </c>
      <c r="CY5" s="2" t="s">
        <v>6</v>
      </c>
      <c r="CZ5" s="2" t="s">
        <v>6</v>
      </c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</row>
    <row r="6" spans="1:124" ht="12.75">
      <c r="A6" s="2" t="s">
        <v>5</v>
      </c>
      <c r="B6" s="2" t="s">
        <v>4</v>
      </c>
      <c r="C6" s="2" t="s">
        <v>10</v>
      </c>
      <c r="D6" s="2" t="s">
        <v>4</v>
      </c>
      <c r="E6" s="2" t="s">
        <v>12</v>
      </c>
      <c r="F6" s="2" t="s">
        <v>17</v>
      </c>
      <c r="G6" s="2" t="s">
        <v>15</v>
      </c>
      <c r="H6" s="2" t="s">
        <v>11</v>
      </c>
      <c r="I6" s="2" t="s">
        <v>2</v>
      </c>
      <c r="J6" s="2" t="s">
        <v>2</v>
      </c>
      <c r="K6" s="2" t="s">
        <v>5</v>
      </c>
      <c r="L6" s="2" t="s">
        <v>7</v>
      </c>
      <c r="M6" s="2" t="s">
        <v>1</v>
      </c>
      <c r="N6" s="2" t="s">
        <v>4</v>
      </c>
      <c r="O6" s="2" t="s">
        <v>7</v>
      </c>
      <c r="P6" s="2" t="s">
        <v>1</v>
      </c>
      <c r="Q6" s="2" t="s">
        <v>15</v>
      </c>
      <c r="R6" s="2" t="s">
        <v>14</v>
      </c>
      <c r="S6" s="2" t="s">
        <v>5</v>
      </c>
      <c r="T6" s="2" t="s">
        <v>6</v>
      </c>
      <c r="U6" s="2" t="s">
        <v>4</v>
      </c>
      <c r="V6" s="2" t="s">
        <v>1</v>
      </c>
      <c r="W6" s="2" t="s">
        <v>11</v>
      </c>
      <c r="X6" s="2" t="s">
        <v>12</v>
      </c>
      <c r="Y6" s="2" t="s">
        <v>1</v>
      </c>
      <c r="Z6" s="2" t="s">
        <v>5</v>
      </c>
      <c r="AA6" s="2" t="s">
        <v>9</v>
      </c>
      <c r="AB6" s="2" t="s">
        <v>2</v>
      </c>
      <c r="AC6" s="2" t="s">
        <v>15</v>
      </c>
      <c r="AD6" s="2" t="s">
        <v>4</v>
      </c>
      <c r="AE6" s="2" t="s">
        <v>1</v>
      </c>
      <c r="AF6" s="2" t="s">
        <v>2</v>
      </c>
      <c r="AG6" s="2" t="s">
        <v>3</v>
      </c>
      <c r="AH6" s="2" t="s">
        <v>6</v>
      </c>
      <c r="AI6" s="2" t="s">
        <v>2</v>
      </c>
      <c r="AJ6" s="2" t="s">
        <v>16</v>
      </c>
      <c r="AK6" s="2" t="s">
        <v>11</v>
      </c>
      <c r="AL6" s="2" t="s">
        <v>1</v>
      </c>
      <c r="AM6" s="2" t="s">
        <v>8</v>
      </c>
      <c r="AN6" s="2" t="s">
        <v>12</v>
      </c>
      <c r="AO6" s="2" t="s">
        <v>2</v>
      </c>
      <c r="AP6" s="2" t="s">
        <v>12</v>
      </c>
      <c r="AQ6" s="2" t="s">
        <v>0</v>
      </c>
      <c r="AR6" s="2" t="s">
        <v>4</v>
      </c>
      <c r="AS6" s="2" t="s">
        <v>12</v>
      </c>
      <c r="AT6" s="2" t="s">
        <v>10</v>
      </c>
      <c r="AU6" s="2" t="s">
        <v>1</v>
      </c>
      <c r="AV6" s="2" t="s">
        <v>10</v>
      </c>
      <c r="AW6" s="2" t="s">
        <v>8</v>
      </c>
      <c r="AX6" s="2" t="s">
        <v>3</v>
      </c>
      <c r="AY6" s="2" t="s">
        <v>4</v>
      </c>
      <c r="AZ6" s="2" t="s">
        <v>14</v>
      </c>
      <c r="BA6" s="2" t="s">
        <v>2</v>
      </c>
      <c r="BB6" s="2" t="s">
        <v>3</v>
      </c>
      <c r="BC6" s="2" t="s">
        <v>11</v>
      </c>
      <c r="BD6" s="2" t="s">
        <v>12</v>
      </c>
      <c r="BE6" s="2" t="s">
        <v>7</v>
      </c>
      <c r="BF6" s="2" t="s">
        <v>2</v>
      </c>
      <c r="BG6" s="2" t="s">
        <v>14</v>
      </c>
      <c r="BH6" s="2" t="s">
        <v>2</v>
      </c>
      <c r="BI6" s="2" t="s">
        <v>11</v>
      </c>
      <c r="BJ6" s="2" t="s">
        <v>8</v>
      </c>
      <c r="BK6" s="2" t="s">
        <v>6</v>
      </c>
      <c r="BL6" s="2" t="s">
        <v>9</v>
      </c>
      <c r="BM6" s="2" t="s">
        <v>10</v>
      </c>
      <c r="BN6" s="2" t="s">
        <v>12</v>
      </c>
      <c r="BO6" s="2" t="s">
        <v>10</v>
      </c>
      <c r="BP6" s="2" t="s">
        <v>13</v>
      </c>
      <c r="BQ6" s="2" t="s">
        <v>12</v>
      </c>
      <c r="BR6" s="2" t="s">
        <v>10</v>
      </c>
      <c r="BS6" s="2" t="s">
        <v>2</v>
      </c>
      <c r="BT6" s="2" t="s">
        <v>9</v>
      </c>
      <c r="BU6" s="2" t="s">
        <v>7</v>
      </c>
      <c r="BV6" s="2" t="s">
        <v>11</v>
      </c>
      <c r="BW6" s="2" t="s">
        <v>6</v>
      </c>
      <c r="BX6" s="2" t="s">
        <v>6</v>
      </c>
      <c r="BY6" s="2" t="s">
        <v>5</v>
      </c>
      <c r="BZ6" s="2" t="s">
        <v>11</v>
      </c>
      <c r="CA6" s="2" t="s">
        <v>10</v>
      </c>
      <c r="CB6" s="2" t="s">
        <v>5</v>
      </c>
      <c r="CC6" s="2" t="s">
        <v>3</v>
      </c>
      <c r="CD6" s="2" t="s">
        <v>0</v>
      </c>
      <c r="CE6" s="2" t="s">
        <v>2</v>
      </c>
      <c r="CF6" s="2" t="s">
        <v>2</v>
      </c>
      <c r="CG6" s="2" t="s">
        <v>13</v>
      </c>
      <c r="CH6" s="2" t="s">
        <v>1</v>
      </c>
      <c r="CI6" s="2" t="s">
        <v>9</v>
      </c>
      <c r="CJ6" s="2" t="s">
        <v>11</v>
      </c>
      <c r="CK6" s="2" t="s">
        <v>13</v>
      </c>
      <c r="CL6" s="2" t="s">
        <v>8</v>
      </c>
      <c r="CM6" s="2" t="s">
        <v>9</v>
      </c>
      <c r="CN6" s="2" t="s">
        <v>11</v>
      </c>
      <c r="CO6" s="2" t="s">
        <v>17</v>
      </c>
      <c r="CP6" s="2" t="s">
        <v>1</v>
      </c>
      <c r="CQ6" s="2" t="s">
        <v>16</v>
      </c>
      <c r="CR6" s="2" t="s">
        <v>6</v>
      </c>
      <c r="CS6" s="2" t="s">
        <v>14</v>
      </c>
      <c r="CT6" s="2" t="s">
        <v>18</v>
      </c>
      <c r="CU6" s="2" t="s">
        <v>7</v>
      </c>
      <c r="CV6" s="2" t="s">
        <v>2</v>
      </c>
      <c r="CW6" s="2" t="s">
        <v>0</v>
      </c>
      <c r="CX6" s="2" t="s">
        <v>7</v>
      </c>
      <c r="CY6" s="2" t="s">
        <v>2</v>
      </c>
      <c r="CZ6" s="2" t="s">
        <v>2</v>
      </c>
      <c r="DA6" s="2" t="s">
        <v>9</v>
      </c>
      <c r="DB6" s="2" t="s">
        <v>14</v>
      </c>
      <c r="DC6" s="2" t="s">
        <v>4</v>
      </c>
      <c r="DD6" s="2" t="s">
        <v>12</v>
      </c>
      <c r="DE6" s="2" t="s">
        <v>6</v>
      </c>
      <c r="DF6" s="2" t="s">
        <v>4</v>
      </c>
      <c r="DG6" s="2" t="s">
        <v>4</v>
      </c>
      <c r="DH6" s="2" t="s">
        <v>7</v>
      </c>
      <c r="DI6" s="2" t="s">
        <v>3</v>
      </c>
      <c r="DJ6" s="2" t="s">
        <v>4</v>
      </c>
      <c r="DK6" s="2" t="s">
        <v>0</v>
      </c>
      <c r="DL6" s="2" t="s">
        <v>13</v>
      </c>
      <c r="DM6" s="2" t="s">
        <v>12</v>
      </c>
      <c r="DN6" s="2" t="s">
        <v>2</v>
      </c>
      <c r="DO6" s="2"/>
      <c r="DP6" s="2"/>
      <c r="DQ6" s="2"/>
      <c r="DR6" s="2"/>
      <c r="DS6" s="2"/>
      <c r="DT6" s="2"/>
    </row>
    <row r="8" spans="1:3" ht="12.75">
      <c r="A8" s="7" t="s">
        <v>20</v>
      </c>
      <c r="B8" s="7" t="s">
        <v>21</v>
      </c>
      <c r="C8" s="10" t="s">
        <v>22</v>
      </c>
    </row>
    <row r="9" spans="1:3" ht="15.75">
      <c r="A9" s="10" t="s">
        <v>11</v>
      </c>
      <c r="B9" s="10">
        <f>COUNTIF($A$1:$DN$6,A9)</f>
        <v>45</v>
      </c>
      <c r="C9" s="47">
        <f>B9/$B$29</f>
        <v>0.07020280811232449</v>
      </c>
    </row>
    <row r="10" spans="1:3" ht="15.75">
      <c r="A10" s="10" t="s">
        <v>18</v>
      </c>
      <c r="B10" s="10">
        <f aca="true" t="shared" si="0" ref="B10:B28">COUNTIF($A$1:$DN$6,A10)</f>
        <v>2</v>
      </c>
      <c r="C10" s="47">
        <f aca="true" t="shared" si="1" ref="C10:C28">B10/$B$29</f>
        <v>0.0031201248049922</v>
      </c>
    </row>
    <row r="11" spans="1:3" ht="15.75">
      <c r="A11" s="10" t="s">
        <v>14</v>
      </c>
      <c r="B11" s="10">
        <f t="shared" si="0"/>
        <v>36</v>
      </c>
      <c r="C11" s="47">
        <f t="shared" si="1"/>
        <v>0.056162246489859596</v>
      </c>
    </row>
    <row r="12" spans="1:3" ht="15.75">
      <c r="A12" s="10" t="s">
        <v>4</v>
      </c>
      <c r="B12" s="10">
        <f t="shared" si="0"/>
        <v>53</v>
      </c>
      <c r="C12" s="47">
        <f t="shared" si="1"/>
        <v>0.08268330733229329</v>
      </c>
    </row>
    <row r="13" spans="1:3" ht="15.75">
      <c r="A13" s="10" t="s">
        <v>15</v>
      </c>
      <c r="B13" s="10">
        <f t="shared" si="0"/>
        <v>24</v>
      </c>
      <c r="C13" s="47">
        <f t="shared" si="1"/>
        <v>0.0374414976599064</v>
      </c>
    </row>
    <row r="14" spans="1:3" ht="15.75">
      <c r="A14" s="10" t="s">
        <v>10</v>
      </c>
      <c r="B14" s="10">
        <f t="shared" si="0"/>
        <v>46</v>
      </c>
      <c r="C14" s="47">
        <f t="shared" si="1"/>
        <v>0.0717628705148206</v>
      </c>
    </row>
    <row r="15" spans="1:3" ht="15.75">
      <c r="A15" s="10" t="s">
        <v>16</v>
      </c>
      <c r="B15" s="10">
        <f t="shared" si="0"/>
        <v>11</v>
      </c>
      <c r="C15" s="47">
        <f t="shared" si="1"/>
        <v>0.0171606864274571</v>
      </c>
    </row>
    <row r="16" spans="1:3" ht="15.75">
      <c r="A16" s="10" t="s">
        <v>9</v>
      </c>
      <c r="B16" s="10">
        <f t="shared" si="0"/>
        <v>47</v>
      </c>
      <c r="C16" s="47">
        <f t="shared" si="1"/>
        <v>0.07332293291731669</v>
      </c>
    </row>
    <row r="17" spans="1:3" ht="15.75">
      <c r="A17" s="10" t="s">
        <v>5</v>
      </c>
      <c r="B17" s="10">
        <f t="shared" si="0"/>
        <v>39</v>
      </c>
      <c r="C17" s="47">
        <f t="shared" si="1"/>
        <v>0.060842433697347896</v>
      </c>
    </row>
    <row r="18" spans="1:3" ht="15.75">
      <c r="A18" s="10" t="s">
        <v>2</v>
      </c>
      <c r="B18" s="10">
        <f t="shared" si="0"/>
        <v>72</v>
      </c>
      <c r="C18" s="47">
        <f t="shared" si="1"/>
        <v>0.11232449297971919</v>
      </c>
    </row>
    <row r="19" spans="1:3" ht="15.75">
      <c r="A19" s="10" t="s">
        <v>0</v>
      </c>
      <c r="B19" s="10">
        <f t="shared" si="0"/>
        <v>23</v>
      </c>
      <c r="C19" s="47">
        <f t="shared" si="1"/>
        <v>0.0358814352574103</v>
      </c>
    </row>
    <row r="20" spans="1:3" ht="15.75">
      <c r="A20" s="10" t="s">
        <v>1</v>
      </c>
      <c r="B20" s="10">
        <f t="shared" si="0"/>
        <v>35</v>
      </c>
      <c r="C20" s="47">
        <f t="shared" si="1"/>
        <v>0.054602184087363496</v>
      </c>
    </row>
    <row r="21" spans="1:3" ht="15.75">
      <c r="A21" s="10" t="s">
        <v>6</v>
      </c>
      <c r="B21" s="10">
        <f t="shared" si="0"/>
        <v>29</v>
      </c>
      <c r="C21" s="47">
        <f t="shared" si="1"/>
        <v>0.0452418096723869</v>
      </c>
    </row>
    <row r="22" spans="1:3" ht="15.75">
      <c r="A22" s="10" t="s">
        <v>13</v>
      </c>
      <c r="B22" s="10">
        <f t="shared" si="0"/>
        <v>19</v>
      </c>
      <c r="C22" s="47">
        <f t="shared" si="1"/>
        <v>0.029641185647425898</v>
      </c>
    </row>
    <row r="23" spans="1:3" ht="15.75">
      <c r="A23" s="10" t="s">
        <v>12</v>
      </c>
      <c r="B23" s="10">
        <f t="shared" si="0"/>
        <v>47</v>
      </c>
      <c r="C23" s="47">
        <f t="shared" si="1"/>
        <v>0.07332293291731669</v>
      </c>
    </row>
    <row r="24" spans="1:3" ht="15.75">
      <c r="A24" s="10" t="s">
        <v>8</v>
      </c>
      <c r="B24" s="10">
        <f t="shared" si="0"/>
        <v>33</v>
      </c>
      <c r="C24" s="47">
        <f t="shared" si="1"/>
        <v>0.0514820592823713</v>
      </c>
    </row>
    <row r="25" spans="1:3" ht="15.75">
      <c r="A25" s="10" t="s">
        <v>3</v>
      </c>
      <c r="B25" s="10">
        <f t="shared" si="0"/>
        <v>33</v>
      </c>
      <c r="C25" s="47">
        <f t="shared" si="1"/>
        <v>0.0514820592823713</v>
      </c>
    </row>
    <row r="26" spans="1:3" ht="15.75">
      <c r="A26" s="10" t="s">
        <v>7</v>
      </c>
      <c r="B26" s="10">
        <f t="shared" si="0"/>
        <v>35</v>
      </c>
      <c r="C26" s="47">
        <f t="shared" si="1"/>
        <v>0.054602184087363496</v>
      </c>
    </row>
    <row r="27" spans="1:3" ht="15.75">
      <c r="A27" s="10" t="s">
        <v>19</v>
      </c>
      <c r="B27" s="10">
        <f t="shared" si="0"/>
        <v>1</v>
      </c>
      <c r="C27" s="47">
        <f t="shared" si="1"/>
        <v>0.0015600624024961</v>
      </c>
    </row>
    <row r="28" spans="1:3" ht="15.75">
      <c r="A28" s="10" t="s">
        <v>17</v>
      </c>
      <c r="B28" s="10">
        <f t="shared" si="0"/>
        <v>11</v>
      </c>
      <c r="C28" s="47">
        <f t="shared" si="1"/>
        <v>0.0171606864274571</v>
      </c>
    </row>
    <row r="29" spans="1:3" ht="12.75">
      <c r="A29" s="10" t="s">
        <v>23</v>
      </c>
      <c r="B29" s="10">
        <f>SUM(B9:B28)</f>
        <v>641</v>
      </c>
      <c r="C2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ivyura</dc:creator>
  <cp:keywords/>
  <dc:description/>
  <cp:lastModifiedBy>user</cp:lastModifiedBy>
  <dcterms:created xsi:type="dcterms:W3CDTF">2006-10-07T10:44:42Z</dcterms:created>
  <dcterms:modified xsi:type="dcterms:W3CDTF">2006-11-05T22:14:14Z</dcterms:modified>
  <cp:category/>
  <cp:version/>
  <cp:contentType/>
  <cp:contentStatus/>
</cp:coreProperties>
</file>